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8445" activeTab="0"/>
  </bookViews>
  <sheets>
    <sheet name="1D Motion Calccheck" sheetId="1" r:id="rId1"/>
  </sheets>
  <definedNames>
    <definedName name="Ang">'1D Motion Calccheck'!$C$8</definedName>
    <definedName name="Angl">'1D Motion Calccheck'!$E$8</definedName>
    <definedName name="Angle">'1D Motion Calccheck'!$E$10</definedName>
    <definedName name="FFF">'1D Motion Calccheck'!$H$12</definedName>
    <definedName name="g">'1D Motion Calccheck'!$H$12</definedName>
    <definedName name="gg">'1D Motion Calccheck'!$H$12</definedName>
    <definedName name="gr">'1D Motion Calccheck'!$D$9</definedName>
    <definedName name="H">'1D Motion Calccheck'!$H$2</definedName>
    <definedName name="ht">'1D Motion Calccheck'!$B$8</definedName>
    <definedName name="_xlnm.Print_Area" localSheetId="0">'1D Motion Calccheck'!$A$1:$G$116</definedName>
    <definedName name="Re">'1D Motion Calccheck'!$E$38</definedName>
    <definedName name="RelUa">'1D Motion Calccheck'!$E$71</definedName>
    <definedName name="Rt">'1D Motion Calccheck'!$D$38</definedName>
    <definedName name="t">'1D Motion Calccheck'!$F$55</definedName>
    <definedName name="Theta">'1D Motion Calccheck'!$E$7</definedName>
    <definedName name="Ua">'1D Motion Calccheck'!$D$71</definedName>
    <definedName name="Ut">'1D Motion Calccheck'!$G$7</definedName>
    <definedName name="V">'1D Motion Calccheck'!$F$11</definedName>
    <definedName name="Vo">'1D Motion Calccheck'!$C$32</definedName>
    <definedName name="x">'1D Motion Calccheck'!$F$55</definedName>
    <definedName name="xa">'1D Motion Calccheck'!$G$8</definedName>
    <definedName name="xx">'1D Motion Calccheck'!#REF!</definedName>
  </definedNames>
  <calcPr fullCalcOnLoad="1"/>
</workbook>
</file>

<file path=xl/sharedStrings.xml><?xml version="1.0" encoding="utf-8"?>
<sst xmlns="http://schemas.openxmlformats.org/spreadsheetml/2006/main" count="65" uniqueCount="50">
  <si>
    <t>Name:</t>
  </si>
  <si>
    <t>______________________________</t>
  </si>
  <si>
    <t>Section:</t>
  </si>
  <si>
    <t>Partners:</t>
  </si>
  <si>
    <t>Calculations</t>
  </si>
  <si>
    <t>Date:_____________</t>
  </si>
  <si>
    <t>TA: ________________</t>
  </si>
  <si>
    <t>Measurements (Experimental Data)</t>
  </si>
  <si>
    <t>Height</t>
  </si>
  <si>
    <t>Angle</t>
  </si>
  <si>
    <t>Height (m)</t>
  </si>
  <si>
    <t>θ (rad)</t>
  </si>
  <si>
    <t>Projectile Motion</t>
  </si>
  <si>
    <t>Trial</t>
  </si>
  <si>
    <t>Time of Flight (s)</t>
  </si>
  <si>
    <t>Range (m)</t>
  </si>
  <si>
    <t>Range(m)</t>
  </si>
  <si>
    <t>Short Range</t>
  </si>
  <si>
    <t>Medium Range</t>
  </si>
  <si>
    <t>Average</t>
  </si>
  <si>
    <t>Part</t>
  </si>
  <si>
    <t xml:space="preserve">Angle (°) </t>
  </si>
  <si>
    <t>Δx (m) =</t>
  </si>
  <si>
    <r>
      <t>V</t>
    </r>
    <r>
      <rPr>
        <b/>
        <vertAlign val="subscript"/>
        <sz val="18"/>
        <rFont val="Arial"/>
        <family val="2"/>
      </rPr>
      <t>0</t>
    </r>
    <r>
      <rPr>
        <b/>
        <sz val="18"/>
        <rFont val="Arial"/>
        <family val="2"/>
      </rPr>
      <t xml:space="preserve"> (m/s)</t>
    </r>
  </si>
  <si>
    <r>
      <t>u</t>
    </r>
    <r>
      <rPr>
        <b/>
        <vertAlign val="subscript"/>
        <sz val="18"/>
        <rFont val="Arial"/>
        <family val="2"/>
      </rPr>
      <t>H</t>
    </r>
    <r>
      <rPr>
        <b/>
        <sz val="18"/>
        <rFont val="Arial"/>
        <family val="2"/>
      </rPr>
      <t xml:space="preserve"> (m)</t>
    </r>
  </si>
  <si>
    <r>
      <t>u</t>
    </r>
    <r>
      <rPr>
        <b/>
        <vertAlign val="subscript"/>
        <sz val="18"/>
        <rFont val="Arial"/>
        <family val="2"/>
      </rPr>
      <t>θ</t>
    </r>
    <r>
      <rPr>
        <b/>
        <sz val="18"/>
        <rFont val="Arial"/>
        <family val="2"/>
      </rPr>
      <t xml:space="preserve"> (°)</t>
    </r>
  </si>
  <si>
    <r>
      <t>u</t>
    </r>
    <r>
      <rPr>
        <b/>
        <vertAlign val="subscript"/>
        <sz val="18"/>
        <rFont val="Arial"/>
        <family val="2"/>
      </rPr>
      <t>θ</t>
    </r>
    <r>
      <rPr>
        <b/>
        <sz val="18"/>
        <rFont val="Arial"/>
        <family val="2"/>
      </rPr>
      <t xml:space="preserve"> (rad)</t>
    </r>
  </si>
  <si>
    <t>Gravity (m/s²)=</t>
  </si>
  <si>
    <t>Time Δt (s)</t>
  </si>
  <si>
    <r>
      <t>Part 0</t>
    </r>
    <r>
      <rPr>
        <i/>
        <sz val="16"/>
        <rFont val="Arial"/>
        <family val="2"/>
      </rPr>
      <t>:Projectile Motion Setup</t>
    </r>
  </si>
  <si>
    <r>
      <t>Part 1</t>
    </r>
    <r>
      <rPr>
        <i/>
        <sz val="16"/>
        <rFont val="Arial"/>
        <family val="2"/>
      </rPr>
      <t>: Time of Flight vs. Initial Velocity Experimental Data</t>
    </r>
  </si>
  <si>
    <t>Initial Velocity (m/s)</t>
  </si>
  <si>
    <t>Standard Error</t>
  </si>
  <si>
    <t>Relative Error (%)</t>
  </si>
  <si>
    <r>
      <t>Part 2b</t>
    </r>
    <r>
      <rPr>
        <i/>
        <sz val="16"/>
        <rFont val="Arial"/>
        <family val="2"/>
      </rPr>
      <t>: Projectile Motion - Finding Experimental Range</t>
    </r>
  </si>
  <si>
    <r>
      <t>Part 2a</t>
    </r>
    <r>
      <rPr>
        <i/>
        <sz val="16"/>
        <rFont val="Arial"/>
        <family val="2"/>
      </rPr>
      <t>: Projectile Motion - Determing Theoretical Initial Velocity</t>
    </r>
  </si>
  <si>
    <r>
      <t>Part 2c</t>
    </r>
    <r>
      <rPr>
        <i/>
        <sz val="16"/>
        <rFont val="Arial"/>
        <family val="2"/>
      </rPr>
      <t>: Projectile Motion - Comparison Calculations</t>
    </r>
  </si>
  <si>
    <t xml:space="preserve">Theoretical </t>
  </si>
  <si>
    <t>Experimental</t>
  </si>
  <si>
    <t>Quantity</t>
  </si>
  <si>
    <t>Relative Unc (%)</t>
  </si>
  <si>
    <t>Calculations &amp; Results</t>
  </si>
  <si>
    <t xml:space="preserve">Measurements </t>
  </si>
  <si>
    <t>Measurements</t>
  </si>
  <si>
    <t>High</t>
  </si>
  <si>
    <t>Theory % error</t>
  </si>
  <si>
    <t>Initial Velocity</t>
  </si>
  <si>
    <t>Parameter</t>
  </si>
  <si>
    <t>Range Variations</t>
  </si>
  <si>
    <t>Exper % error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</si>
</sst>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[$-409]h:mm:ss\ AM/PM"/>
    <numFmt numFmtId="168" formatCode="[$-409]dddd\,\ mmmm\ dd\,\ yyyy"/>
  </numFmts>
  <fonts count="22">
    <font>
      <sz val="10"/>
      <name val="Arial"/>
      <family val="0"/>
    </font>
    <font>
      <sz val="18"/>
      <name val="Arial"/>
      <family val="2"/>
    </font>
    <font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5"/>
      <name val="Arial"/>
      <family val="0"/>
    </font>
    <font>
      <b/>
      <sz val="15"/>
      <name val="Arial"/>
      <family val="2"/>
    </font>
    <font>
      <i/>
      <sz val="15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name val="Arial"/>
      <family val="0"/>
    </font>
    <font>
      <b/>
      <u val="single"/>
      <sz val="18"/>
      <name val="Arial"/>
      <family val="2"/>
    </font>
    <font>
      <u val="single"/>
      <sz val="18"/>
      <name val="Arial"/>
      <family val="2"/>
    </font>
    <font>
      <b/>
      <i/>
      <sz val="15"/>
      <name val="Arial"/>
      <family val="2"/>
    </font>
    <font>
      <u val="single"/>
      <sz val="15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vertAlign val="subscript"/>
      <sz val="1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1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1" fillId="2" borderId="3" xfId="0" applyFont="1" applyFill="1" applyBorder="1" applyAlignment="1" applyProtection="1">
      <alignment/>
      <protection hidden="1"/>
    </xf>
    <xf numFmtId="0" fontId="1" fillId="2" borderId="4" xfId="0" applyFont="1" applyFill="1" applyBorder="1" applyAlignment="1" applyProtection="1">
      <alignment/>
      <protection hidden="1"/>
    </xf>
    <xf numFmtId="0" fontId="1" fillId="2" borderId="5" xfId="0" applyFont="1" applyFill="1" applyBorder="1" applyAlignment="1" applyProtection="1">
      <alignment/>
      <protection hidden="1"/>
    </xf>
    <xf numFmtId="0" fontId="1" fillId="0" borderId="6" xfId="0" applyFont="1" applyBorder="1" applyAlignment="1" applyProtection="1">
      <alignment/>
      <protection hidden="1"/>
    </xf>
    <xf numFmtId="0" fontId="1" fillId="2" borderId="7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2" borderId="6" xfId="0" applyFont="1" applyFill="1" applyBorder="1" applyAlignment="1" applyProtection="1">
      <alignment/>
      <protection hidden="1"/>
    </xf>
    <xf numFmtId="0" fontId="1" fillId="2" borderId="8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center"/>
      <protection hidden="1"/>
    </xf>
    <xf numFmtId="0" fontId="17" fillId="0" borderId="1" xfId="0" applyFont="1" applyFill="1" applyBorder="1" applyAlignment="1" applyProtection="1">
      <alignment horizontal="right"/>
      <protection hidden="1"/>
    </xf>
    <xf numFmtId="0" fontId="1" fillId="0" borderId="7" xfId="0" applyFont="1" applyBorder="1" applyAlignment="1" applyProtection="1">
      <alignment/>
      <protection hidden="1"/>
    </xf>
    <xf numFmtId="0" fontId="1" fillId="0" borderId="9" xfId="0" applyFont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2" borderId="10" xfId="0" applyFont="1" applyFill="1" applyBorder="1" applyAlignment="1" applyProtection="1">
      <alignment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right"/>
      <protection hidden="1"/>
    </xf>
    <xf numFmtId="0" fontId="17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165" fontId="1" fillId="0" borderId="1" xfId="0" applyNumberFormat="1" applyFont="1" applyFill="1" applyBorder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2" fontId="1" fillId="0" borderId="1" xfId="0" applyNumberFormat="1" applyFont="1" applyFill="1" applyBorder="1" applyAlignment="1" applyProtection="1">
      <alignment horizontal="center"/>
      <protection hidden="1"/>
    </xf>
    <xf numFmtId="166" fontId="1" fillId="0" borderId="1" xfId="0" applyNumberFormat="1" applyFont="1" applyFill="1" applyBorder="1" applyAlignment="1" applyProtection="1">
      <alignment horizontal="center"/>
      <protection hidden="1"/>
    </xf>
    <xf numFmtId="165" fontId="3" fillId="0" borderId="1" xfId="0" applyNumberFormat="1" applyFont="1" applyFill="1" applyBorder="1" applyAlignment="1" applyProtection="1">
      <alignment horizontal="center"/>
      <protection hidden="1"/>
    </xf>
    <xf numFmtId="165" fontId="3" fillId="0" borderId="2" xfId="0" applyNumberFormat="1" applyFont="1" applyFill="1" applyBorder="1" applyAlignment="1" applyProtection="1">
      <alignment horizontal="center"/>
      <protection hidden="1"/>
    </xf>
    <xf numFmtId="2" fontId="1" fillId="0" borderId="12" xfId="0" applyNumberFormat="1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3" fillId="4" borderId="2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/>
      <protection hidden="1"/>
    </xf>
    <xf numFmtId="2" fontId="1" fillId="0" borderId="2" xfId="0" applyNumberFormat="1" applyFont="1" applyFill="1" applyBorder="1" applyAlignment="1" applyProtection="1">
      <alignment horizontal="center"/>
      <protection hidden="1"/>
    </xf>
    <xf numFmtId="0" fontId="1" fillId="0" borderId="6" xfId="0" applyFont="1" applyFill="1" applyBorder="1" applyAlignment="1" applyProtection="1">
      <alignment horizontal="center"/>
      <protection hidden="1"/>
    </xf>
    <xf numFmtId="165" fontId="1" fillId="0" borderId="0" xfId="0" applyNumberFormat="1" applyFont="1" applyFill="1" applyBorder="1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65" fontId="3" fillId="0" borderId="0" xfId="0" applyNumberFormat="1" applyFont="1" applyFill="1" applyBorder="1" applyAlignment="1" applyProtection="1">
      <alignment horizontal="center"/>
      <protection hidden="1"/>
    </xf>
    <xf numFmtId="0" fontId="1" fillId="2" borderId="13" xfId="0" applyFont="1" applyFill="1" applyBorder="1" applyAlignment="1" applyProtection="1">
      <alignment/>
      <protection hidden="1"/>
    </xf>
    <xf numFmtId="0" fontId="3" fillId="0" borderId="13" xfId="0" applyFont="1" applyBorder="1" applyAlignment="1" applyProtection="1">
      <alignment horizontal="center"/>
      <protection hidden="1"/>
    </xf>
    <xf numFmtId="165" fontId="1" fillId="0" borderId="8" xfId="0" applyNumberFormat="1" applyFont="1" applyFill="1" applyBorder="1" applyAlignment="1" applyProtection="1">
      <alignment horizontal="center"/>
      <protection hidden="1"/>
    </xf>
    <xf numFmtId="0" fontId="1" fillId="3" borderId="14" xfId="0" applyFont="1" applyFill="1" applyBorder="1" applyAlignment="1" applyProtection="1">
      <alignment horizontal="center"/>
      <protection hidden="1"/>
    </xf>
    <xf numFmtId="0" fontId="1" fillId="3" borderId="15" xfId="0" applyFont="1" applyFill="1" applyBorder="1" applyAlignment="1" applyProtection="1">
      <alignment horizontal="center"/>
      <protection hidden="1"/>
    </xf>
    <xf numFmtId="0" fontId="1" fillId="3" borderId="16" xfId="0" applyFont="1" applyFill="1" applyBorder="1" applyAlignment="1" applyProtection="1">
      <alignment horizontal="center"/>
      <protection hidden="1"/>
    </xf>
    <xf numFmtId="0" fontId="1" fillId="3" borderId="17" xfId="0" applyFont="1" applyFill="1" applyBorder="1" applyAlignment="1" applyProtection="1">
      <alignment horizontal="center"/>
      <protection hidden="1"/>
    </xf>
    <xf numFmtId="0" fontId="1" fillId="3" borderId="18" xfId="0" applyFont="1" applyFill="1" applyBorder="1" applyAlignment="1" applyProtection="1">
      <alignment horizontal="center"/>
      <protection hidden="1"/>
    </xf>
    <xf numFmtId="0" fontId="1" fillId="3" borderId="19" xfId="0" applyFont="1" applyFill="1" applyBorder="1" applyAlignment="1" applyProtection="1">
      <alignment horizontal="center"/>
      <protection hidden="1"/>
    </xf>
    <xf numFmtId="0" fontId="1" fillId="3" borderId="20" xfId="0" applyFont="1" applyFill="1" applyBorder="1" applyAlignment="1" applyProtection="1">
      <alignment horizontal="center"/>
      <protection hidden="1"/>
    </xf>
    <xf numFmtId="0" fontId="1" fillId="3" borderId="21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hidden="1"/>
    </xf>
    <xf numFmtId="166" fontId="1" fillId="0" borderId="22" xfId="0" applyNumberFormat="1" applyFont="1" applyFill="1" applyBorder="1" applyAlignment="1" applyProtection="1">
      <alignment horizontal="center"/>
      <protection hidden="1"/>
    </xf>
    <xf numFmtId="0" fontId="1" fillId="3" borderId="23" xfId="0" applyFont="1" applyFill="1" applyBorder="1" applyAlignment="1" applyProtection="1">
      <alignment horizontal="center"/>
      <protection hidden="1"/>
    </xf>
    <xf numFmtId="0" fontId="1" fillId="3" borderId="24" xfId="0" applyFont="1" applyFill="1" applyBorder="1" applyAlignment="1" applyProtection="1">
      <alignment horizontal="center"/>
      <protection hidden="1"/>
    </xf>
    <xf numFmtId="0" fontId="1" fillId="3" borderId="25" xfId="0" applyFont="1" applyFill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4" borderId="6" xfId="0" applyNumberFormat="1" applyFont="1" applyFill="1" applyBorder="1" applyAlignment="1" applyProtection="1">
      <alignment horizontal="center"/>
      <protection hidden="1"/>
    </xf>
    <xf numFmtId="165" fontId="1" fillId="0" borderId="9" xfId="0" applyNumberFormat="1" applyFont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1" fillId="0" borderId="8" xfId="0" applyFont="1" applyFill="1" applyBorder="1" applyAlignment="1" applyProtection="1">
      <alignment horizontal="right"/>
      <protection hidden="1"/>
    </xf>
    <xf numFmtId="0" fontId="1" fillId="0" borderId="22" xfId="0" applyFont="1" applyFill="1" applyBorder="1" applyAlignment="1" applyProtection="1">
      <alignment horizontal="center"/>
      <protection hidden="1"/>
    </xf>
    <xf numFmtId="165" fontId="1" fillId="3" borderId="16" xfId="0" applyNumberFormat="1" applyFont="1" applyFill="1" applyBorder="1" applyAlignment="1" applyProtection="1">
      <alignment horizontal="center"/>
      <protection hidden="1"/>
    </xf>
    <xf numFmtId="0" fontId="1" fillId="3" borderId="26" xfId="0" applyFont="1" applyFill="1" applyBorder="1" applyAlignment="1" applyProtection="1">
      <alignment horizontal="center"/>
      <protection hidden="1"/>
    </xf>
    <xf numFmtId="0" fontId="1" fillId="3" borderId="27" xfId="0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0" fontId="1" fillId="3" borderId="28" xfId="0" applyFont="1" applyFill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165" fontId="1" fillId="0" borderId="9" xfId="0" applyNumberFormat="1" applyFont="1" applyFill="1" applyBorder="1" applyAlignment="1" applyProtection="1">
      <alignment horizontal="center"/>
      <protection hidden="1"/>
    </xf>
    <xf numFmtId="0" fontId="3" fillId="0" borderId="22" xfId="0" applyFont="1" applyFill="1" applyBorder="1" applyAlignment="1" applyProtection="1">
      <alignment horizontal="right"/>
      <protection hidden="1"/>
    </xf>
    <xf numFmtId="165" fontId="3" fillId="0" borderId="8" xfId="0" applyNumberFormat="1" applyFont="1" applyFill="1" applyBorder="1" applyAlignment="1" applyProtection="1">
      <alignment horizontal="center"/>
      <protection hidden="1"/>
    </xf>
    <xf numFmtId="0" fontId="13" fillId="0" borderId="1" xfId="0" applyFont="1" applyFill="1" applyBorder="1" applyAlignment="1" applyProtection="1">
      <alignment horizontal="center"/>
      <protection hidden="1"/>
    </xf>
    <xf numFmtId="2" fontId="1" fillId="0" borderId="1" xfId="0" applyNumberFormat="1" applyFont="1" applyFill="1" applyBorder="1" applyAlignment="1" applyProtection="1">
      <alignment horizontal="right"/>
      <protection hidden="1"/>
    </xf>
    <xf numFmtId="0" fontId="10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right"/>
      <protection hidden="1"/>
    </xf>
    <xf numFmtId="14" fontId="12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5" fillId="0" borderId="22" xfId="0" applyFont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3" fillId="4" borderId="29" xfId="0" applyFont="1" applyFill="1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/>
      <protection hidden="1"/>
    </xf>
    <xf numFmtId="0" fontId="21" fillId="0" borderId="3" xfId="0" applyFont="1" applyBorder="1" applyAlignment="1" applyProtection="1">
      <alignment/>
      <protection hidden="1"/>
    </xf>
    <xf numFmtId="0" fontId="21" fillId="0" borderId="6" xfId="0" applyFont="1" applyBorder="1" applyAlignment="1" applyProtection="1">
      <alignment/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3" fillId="4" borderId="1" xfId="0" applyFont="1" applyFill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3" fillId="4" borderId="1" xfId="0" applyNumberFormat="1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/>
        <strike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5"/>
  <sheetViews>
    <sheetView tabSelected="1" view="pageBreakPreview" zoomScale="60" zoomScaleNormal="50" workbookViewId="0" topLeftCell="A1">
      <pane ySplit="3" topLeftCell="BM4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34.7109375" style="0" customWidth="1"/>
    <col min="2" max="2" width="28.57421875" style="0" customWidth="1"/>
    <col min="3" max="3" width="33.00390625" style="0" customWidth="1"/>
    <col min="4" max="4" width="31.00390625" style="0" customWidth="1"/>
    <col min="5" max="5" width="31.57421875" style="0" customWidth="1"/>
    <col min="6" max="6" width="31.00390625" style="0" customWidth="1"/>
    <col min="7" max="7" width="25.421875" style="0" customWidth="1"/>
    <col min="8" max="8" width="15.7109375" style="0" bestFit="1" customWidth="1"/>
    <col min="9" max="9" width="16.8515625" style="0" bestFit="1" customWidth="1"/>
    <col min="10" max="10" width="13.140625" style="0" customWidth="1"/>
  </cols>
  <sheetData>
    <row r="1" spans="1:11" ht="27.75" customHeight="1">
      <c r="A1" s="29"/>
      <c r="B1" s="103" t="s">
        <v>12</v>
      </c>
      <c r="C1" s="104"/>
      <c r="D1" s="105" t="s">
        <v>0</v>
      </c>
      <c r="E1" s="29" t="s">
        <v>1</v>
      </c>
      <c r="F1" s="29"/>
      <c r="G1" s="11"/>
      <c r="H1" s="11"/>
      <c r="I1" s="11"/>
      <c r="J1" s="11"/>
      <c r="K1" s="11"/>
    </row>
    <row r="2" spans="1:11" ht="27.75" customHeight="1">
      <c r="A2" s="11"/>
      <c r="B2" s="106" t="s">
        <v>5</v>
      </c>
      <c r="C2" s="11"/>
      <c r="D2" s="105" t="s">
        <v>2</v>
      </c>
      <c r="E2" s="29"/>
      <c r="F2" s="29"/>
      <c r="G2" s="11"/>
      <c r="H2" s="11"/>
      <c r="I2" s="11"/>
      <c r="J2" s="11"/>
      <c r="K2" s="11"/>
    </row>
    <row r="3" spans="1:11" ht="27.75" customHeight="1">
      <c r="A3" s="107"/>
      <c r="B3" s="108" t="s">
        <v>6</v>
      </c>
      <c r="C3" s="29"/>
      <c r="D3" s="105" t="s">
        <v>3</v>
      </c>
      <c r="E3" s="29"/>
      <c r="F3" s="29"/>
      <c r="G3" s="11"/>
      <c r="H3" s="11"/>
      <c r="I3" s="11"/>
      <c r="J3" s="11"/>
      <c r="K3" s="11"/>
    </row>
    <row r="4" spans="1:11" ht="27.75" customHeight="1">
      <c r="A4" s="107"/>
      <c r="B4" s="108"/>
      <c r="C4" s="29"/>
      <c r="D4" s="105"/>
      <c r="E4" s="11"/>
      <c r="F4" s="29"/>
      <c r="G4" s="11"/>
      <c r="H4" s="11"/>
      <c r="I4" s="11"/>
      <c r="J4" s="11"/>
      <c r="K4" s="11"/>
    </row>
    <row r="5" spans="1:11" ht="27.75" customHeight="1">
      <c r="A5" s="109" t="s">
        <v>29</v>
      </c>
      <c r="B5" s="108"/>
      <c r="C5" s="29"/>
      <c r="D5" s="105"/>
      <c r="E5" s="11"/>
      <c r="F5" s="29"/>
      <c r="G5" s="11"/>
      <c r="H5" s="11"/>
      <c r="I5" s="11"/>
      <c r="J5" s="11"/>
      <c r="K5" s="11"/>
    </row>
    <row r="6" spans="1:11" ht="27.75" customHeight="1" thickBot="1">
      <c r="A6" s="41" t="s">
        <v>20</v>
      </c>
      <c r="B6" s="86" t="s">
        <v>10</v>
      </c>
      <c r="C6" s="89" t="s">
        <v>21</v>
      </c>
      <c r="D6" s="86" t="s">
        <v>24</v>
      </c>
      <c r="E6" s="42" t="s">
        <v>11</v>
      </c>
      <c r="F6" s="86" t="s">
        <v>25</v>
      </c>
      <c r="G6" s="111" t="s">
        <v>26</v>
      </c>
      <c r="H6" s="113"/>
      <c r="I6" s="112"/>
      <c r="J6" s="11"/>
      <c r="K6" s="11"/>
    </row>
    <row r="7" spans="1:11" ht="24" customHeight="1" thickBot="1">
      <c r="A7" s="48">
        <v>1</v>
      </c>
      <c r="B7" s="73"/>
      <c r="C7" s="74">
        <v>0</v>
      </c>
      <c r="D7" s="92">
        <f>0.005*B7</f>
        <v>0</v>
      </c>
      <c r="E7" s="97">
        <f>RADIANS(C7)</f>
        <v>0</v>
      </c>
      <c r="F7" s="96"/>
      <c r="G7" s="98">
        <f>RADIANS(F7)</f>
        <v>0</v>
      </c>
      <c r="H7" s="11"/>
      <c r="I7" s="11"/>
      <c r="J7" s="11"/>
      <c r="K7" s="11"/>
    </row>
    <row r="8" spans="1:11" ht="22.5" customHeight="1" thickBot="1">
      <c r="A8" s="48">
        <v>2</v>
      </c>
      <c r="B8" s="93"/>
      <c r="C8" s="94"/>
      <c r="D8" s="95">
        <f>0.005*B8</f>
        <v>0</v>
      </c>
      <c r="E8" s="88">
        <f>RADIANS(C8)</f>
        <v>0</v>
      </c>
      <c r="F8" s="99" t="s">
        <v>22</v>
      </c>
      <c r="G8" s="96"/>
      <c r="H8" s="11"/>
      <c r="I8" s="11"/>
      <c r="J8" s="11"/>
      <c r="K8" s="11"/>
    </row>
    <row r="9" spans="1:11" ht="27" customHeight="1">
      <c r="A9" s="12"/>
      <c r="B9" s="14"/>
      <c r="C9" s="90" t="s">
        <v>27</v>
      </c>
      <c r="D9" s="91">
        <v>9.8</v>
      </c>
      <c r="E9" s="12"/>
      <c r="F9" s="13"/>
      <c r="G9" s="15"/>
      <c r="H9" s="11"/>
      <c r="I9" s="11"/>
      <c r="J9" s="11"/>
      <c r="K9" s="11"/>
    </row>
    <row r="10" spans="1:11" ht="23.25">
      <c r="A10" s="12"/>
      <c r="B10" s="20"/>
      <c r="C10" s="11"/>
      <c r="D10" s="11"/>
      <c r="E10" s="12"/>
      <c r="F10" s="14"/>
      <c r="G10" s="15"/>
      <c r="H10" s="11"/>
      <c r="I10" s="11"/>
      <c r="J10" s="11"/>
      <c r="K10" s="11"/>
    </row>
    <row r="11" spans="1:11" ht="24" thickBot="1">
      <c r="A11" s="109" t="s">
        <v>30</v>
      </c>
      <c r="B11" s="33"/>
      <c r="C11" s="33"/>
      <c r="D11" s="33"/>
      <c r="E11" s="33"/>
      <c r="F11" s="37"/>
      <c r="G11" s="11"/>
      <c r="H11" s="28"/>
      <c r="I11" s="28"/>
      <c r="J11" s="28"/>
      <c r="K11" s="11"/>
    </row>
    <row r="12" spans="1:11" ht="24.75" customHeight="1" thickBot="1">
      <c r="A12" s="118" t="s">
        <v>7</v>
      </c>
      <c r="B12" s="119"/>
      <c r="C12" s="119"/>
      <c r="D12" s="119"/>
      <c r="E12" s="120"/>
      <c r="F12" s="124" t="s">
        <v>4</v>
      </c>
      <c r="G12" s="125"/>
      <c r="H12" s="110"/>
      <c r="I12" s="110"/>
      <c r="J12" s="110"/>
      <c r="K12" s="11"/>
    </row>
    <row r="13" spans="1:11" ht="24" customHeight="1">
      <c r="A13" s="21"/>
      <c r="B13" s="116" t="s">
        <v>17</v>
      </c>
      <c r="C13" s="117"/>
      <c r="D13" s="116" t="s">
        <v>18</v>
      </c>
      <c r="E13" s="117"/>
      <c r="F13" s="10" t="s">
        <v>17</v>
      </c>
      <c r="G13" s="10" t="s">
        <v>18</v>
      </c>
      <c r="H13" s="28"/>
      <c r="I13" s="28"/>
      <c r="J13" s="28"/>
      <c r="K13" s="11"/>
    </row>
    <row r="14" spans="1:11" ht="24" customHeight="1" thickBot="1">
      <c r="A14" s="41" t="s">
        <v>13</v>
      </c>
      <c r="B14" s="71" t="s">
        <v>14</v>
      </c>
      <c r="C14" s="71" t="s">
        <v>15</v>
      </c>
      <c r="D14" s="71" t="s">
        <v>14</v>
      </c>
      <c r="E14" s="71" t="s">
        <v>16</v>
      </c>
      <c r="F14" s="41" t="s">
        <v>23</v>
      </c>
      <c r="G14" s="41" t="s">
        <v>23</v>
      </c>
      <c r="H14" s="23"/>
      <c r="I14" s="23"/>
      <c r="J14" s="28"/>
      <c r="K14" s="11"/>
    </row>
    <row r="15" spans="1:11" ht="23.25">
      <c r="A15" s="48">
        <v>1</v>
      </c>
      <c r="B15" s="73"/>
      <c r="C15" s="74"/>
      <c r="D15" s="74"/>
      <c r="E15" s="75"/>
      <c r="F15" s="66" t="e">
        <f>C15/B15</f>
        <v>#DIV/0!</v>
      </c>
      <c r="G15" s="40" t="e">
        <f>E15/D15</f>
        <v>#DIV/0!</v>
      </c>
      <c r="H15" s="23"/>
      <c r="I15" s="23"/>
      <c r="J15" s="11"/>
      <c r="K15" s="11"/>
    </row>
    <row r="16" spans="1:11" ht="23.25">
      <c r="A16" s="48">
        <v>2</v>
      </c>
      <c r="B16" s="76"/>
      <c r="C16" s="31"/>
      <c r="D16" s="31"/>
      <c r="E16" s="77"/>
      <c r="F16" s="66" t="e">
        <f>C16/B16</f>
        <v>#DIV/0!</v>
      </c>
      <c r="G16" s="40" t="e">
        <f>E16/D16</f>
        <v>#DIV/0!</v>
      </c>
      <c r="H16" s="23"/>
      <c r="I16" s="23"/>
      <c r="J16" s="11"/>
      <c r="K16" s="11"/>
    </row>
    <row r="17" spans="1:11" ht="23.25">
      <c r="A17" s="48">
        <v>3</v>
      </c>
      <c r="B17" s="76"/>
      <c r="C17" s="31"/>
      <c r="D17" s="31"/>
      <c r="E17" s="77"/>
      <c r="F17" s="66" t="e">
        <f>C17/B17</f>
        <v>#DIV/0!</v>
      </c>
      <c r="G17" s="40" t="e">
        <f>E17/D17</f>
        <v>#DIV/0!</v>
      </c>
      <c r="H17" s="23"/>
      <c r="I17" s="23"/>
      <c r="J17" s="11"/>
      <c r="K17" s="11"/>
    </row>
    <row r="18" spans="1:11" ht="23.25">
      <c r="A18" s="48">
        <v>4</v>
      </c>
      <c r="B18" s="76"/>
      <c r="C18" s="31"/>
      <c r="D18" s="31"/>
      <c r="E18" s="77"/>
      <c r="F18" s="66" t="e">
        <f>C18/B18</f>
        <v>#DIV/0!</v>
      </c>
      <c r="G18" s="40" t="e">
        <f>E18/D18</f>
        <v>#DIV/0!</v>
      </c>
      <c r="H18" s="23"/>
      <c r="I18" s="23"/>
      <c r="J18" s="11"/>
      <c r="K18" s="11"/>
    </row>
    <row r="19" spans="1:11" ht="24" thickBot="1">
      <c r="A19" s="49">
        <v>5</v>
      </c>
      <c r="B19" s="78"/>
      <c r="C19" s="79"/>
      <c r="D19" s="79"/>
      <c r="E19" s="80"/>
      <c r="F19" s="66" t="e">
        <f>C19/B19</f>
        <v>#DIV/0!</v>
      </c>
      <c r="G19" s="40" t="e">
        <f>E19/D19</f>
        <v>#DIV/0!</v>
      </c>
      <c r="H19" s="23"/>
      <c r="I19" s="23"/>
      <c r="J19" s="11"/>
      <c r="K19" s="11"/>
    </row>
    <row r="20" spans="1:11" ht="23.25">
      <c r="A20" s="49" t="s">
        <v>19</v>
      </c>
      <c r="B20" s="72" t="e">
        <f aca="true" t="shared" si="0" ref="B20:G20">AVERAGE(B15:B19)</f>
        <v>#DIV/0!</v>
      </c>
      <c r="C20" s="72" t="e">
        <f t="shared" si="0"/>
        <v>#DIV/0!</v>
      </c>
      <c r="D20" s="72" t="e">
        <f t="shared" si="0"/>
        <v>#DIV/0!</v>
      </c>
      <c r="E20" s="72" t="e">
        <f t="shared" si="0"/>
        <v>#DIV/0!</v>
      </c>
      <c r="F20" s="52" t="e">
        <f t="shared" si="0"/>
        <v>#DIV/0!</v>
      </c>
      <c r="G20" s="52" t="e">
        <f t="shared" si="0"/>
        <v>#DIV/0!</v>
      </c>
      <c r="H20" s="23"/>
      <c r="I20" s="23"/>
      <c r="J20" s="11"/>
      <c r="K20" s="11"/>
    </row>
    <row r="21" spans="1:11" ht="23.25">
      <c r="A21" s="49" t="s">
        <v>32</v>
      </c>
      <c r="B21" s="47" t="e">
        <f aca="true" t="shared" si="1" ref="B21:G21">STDEV(B15:B19)/SQRT(5)</f>
        <v>#DIV/0!</v>
      </c>
      <c r="C21" s="47" t="e">
        <f t="shared" si="1"/>
        <v>#DIV/0!</v>
      </c>
      <c r="D21" s="47" t="e">
        <f t="shared" si="1"/>
        <v>#DIV/0!</v>
      </c>
      <c r="E21" s="47" t="e">
        <f t="shared" si="1"/>
        <v>#DIV/0!</v>
      </c>
      <c r="F21" s="52" t="e">
        <f t="shared" si="1"/>
        <v>#DIV/0!</v>
      </c>
      <c r="G21" s="52" t="e">
        <f t="shared" si="1"/>
        <v>#DIV/0!</v>
      </c>
      <c r="H21" s="23"/>
      <c r="I21" s="23"/>
      <c r="J21" s="11"/>
      <c r="K21" s="11"/>
    </row>
    <row r="22" spans="1:11" ht="23.25">
      <c r="A22" s="49" t="s">
        <v>40</v>
      </c>
      <c r="B22" s="50" t="e">
        <f aca="true" t="shared" si="2" ref="B22:G22">B21/B20*100</f>
        <v>#DIV/0!</v>
      </c>
      <c r="C22" s="50" t="e">
        <f t="shared" si="2"/>
        <v>#DIV/0!</v>
      </c>
      <c r="D22" s="54" t="e">
        <f t="shared" si="2"/>
        <v>#DIV/0!</v>
      </c>
      <c r="E22" s="50" t="e">
        <f t="shared" si="2"/>
        <v>#DIV/0!</v>
      </c>
      <c r="F22" s="50" t="e">
        <f t="shared" si="2"/>
        <v>#DIV/0!</v>
      </c>
      <c r="G22" s="50" t="e">
        <f t="shared" si="2"/>
        <v>#DIV/0!</v>
      </c>
      <c r="H22" s="23"/>
      <c r="I22" s="23"/>
      <c r="J22" s="11"/>
      <c r="K22" s="11"/>
    </row>
    <row r="23" spans="1:11" s="9" customFormat="1" ht="23.25">
      <c r="A23" s="12"/>
      <c r="B23" s="13"/>
      <c r="C23" s="13"/>
      <c r="D23" s="17"/>
      <c r="E23" s="13"/>
      <c r="F23" s="13"/>
      <c r="G23" s="20"/>
      <c r="H23" s="19"/>
      <c r="I23" s="19"/>
      <c r="J23" s="18"/>
      <c r="K23" s="18"/>
    </row>
    <row r="24" spans="1:11" s="9" customFormat="1" ht="24" thickBot="1">
      <c r="A24" s="109" t="s">
        <v>35</v>
      </c>
      <c r="B24" s="37"/>
      <c r="C24" s="61"/>
      <c r="D24" s="70"/>
      <c r="E24" s="109" t="s">
        <v>34</v>
      </c>
      <c r="F24" s="37"/>
      <c r="G24" s="16"/>
      <c r="H24" s="18"/>
      <c r="I24" s="11"/>
      <c r="J24" s="18"/>
      <c r="K24" s="18"/>
    </row>
    <row r="25" spans="1:11" ht="24" thickBot="1">
      <c r="A25" s="126" t="s">
        <v>42</v>
      </c>
      <c r="B25" s="127"/>
      <c r="C25" s="59" t="s">
        <v>4</v>
      </c>
      <c r="D25" s="38"/>
      <c r="E25" s="118" t="s">
        <v>43</v>
      </c>
      <c r="F25" s="120"/>
      <c r="G25" s="87" t="s">
        <v>4</v>
      </c>
      <c r="H25" s="18"/>
      <c r="I25" s="11"/>
      <c r="J25" s="28"/>
      <c r="K25" s="11"/>
    </row>
    <row r="26" spans="1:11" ht="24.75" customHeight="1" thickBot="1">
      <c r="A26" s="41" t="s">
        <v>13</v>
      </c>
      <c r="B26" s="81" t="s">
        <v>28</v>
      </c>
      <c r="C26" s="39" t="s">
        <v>31</v>
      </c>
      <c r="D26" s="70"/>
      <c r="E26" s="71" t="s">
        <v>14</v>
      </c>
      <c r="F26" s="71" t="s">
        <v>15</v>
      </c>
      <c r="G26" s="41" t="s">
        <v>23</v>
      </c>
      <c r="H26" s="18"/>
      <c r="I26" s="11"/>
      <c r="J26" s="110"/>
      <c r="K26" s="11"/>
    </row>
    <row r="27" spans="1:11" ht="30" customHeight="1">
      <c r="A27" s="48">
        <v>1</v>
      </c>
      <c r="B27" s="83"/>
      <c r="C27" s="56" t="e">
        <f>xa/B27</f>
        <v>#DIV/0!</v>
      </c>
      <c r="D27" s="38"/>
      <c r="E27" s="73"/>
      <c r="F27" s="75"/>
      <c r="G27" s="66" t="e">
        <f>F27/E27</f>
        <v>#DIV/0!</v>
      </c>
      <c r="H27" s="23"/>
      <c r="I27" s="23"/>
      <c r="J27" s="18"/>
      <c r="K27" s="11"/>
    </row>
    <row r="28" spans="1:11" ht="23.25">
      <c r="A28" s="48">
        <v>2</v>
      </c>
      <c r="B28" s="84"/>
      <c r="C28" s="56" t="e">
        <f>xa/B28</f>
        <v>#DIV/0!</v>
      </c>
      <c r="D28" s="38"/>
      <c r="E28" s="76"/>
      <c r="F28" s="77"/>
      <c r="G28" s="66" t="e">
        <f>F28/E28</f>
        <v>#DIV/0!</v>
      </c>
      <c r="H28" s="23"/>
      <c r="I28" s="23"/>
      <c r="J28" s="11"/>
      <c r="K28" s="11"/>
    </row>
    <row r="29" spans="1:11" ht="23.25">
      <c r="A29" s="48">
        <v>3</v>
      </c>
      <c r="B29" s="84"/>
      <c r="C29" s="56" t="e">
        <f>xa/B29</f>
        <v>#DIV/0!</v>
      </c>
      <c r="D29" s="38"/>
      <c r="E29" s="76"/>
      <c r="F29" s="77"/>
      <c r="G29" s="66" t="e">
        <f>F29/E29</f>
        <v>#DIV/0!</v>
      </c>
      <c r="H29" s="23"/>
      <c r="I29" s="23"/>
      <c r="J29" s="11"/>
      <c r="K29" s="11"/>
    </row>
    <row r="30" spans="1:11" ht="23.25">
      <c r="A30" s="48">
        <v>4</v>
      </c>
      <c r="B30" s="84"/>
      <c r="C30" s="56" t="e">
        <f>xa/B30</f>
        <v>#DIV/0!</v>
      </c>
      <c r="D30" s="38"/>
      <c r="E30" s="76"/>
      <c r="F30" s="77"/>
      <c r="G30" s="66" t="e">
        <f>F30/E30</f>
        <v>#DIV/0!</v>
      </c>
      <c r="H30" s="23"/>
      <c r="I30" s="23"/>
      <c r="J30" s="11"/>
      <c r="K30" s="11"/>
    </row>
    <row r="31" spans="1:13" ht="24" thickBot="1">
      <c r="A31" s="48">
        <v>5</v>
      </c>
      <c r="B31" s="85"/>
      <c r="C31" s="56" t="e">
        <f>xa/B31</f>
        <v>#DIV/0!</v>
      </c>
      <c r="D31" s="38"/>
      <c r="E31" s="78"/>
      <c r="F31" s="80"/>
      <c r="G31" s="66" t="e">
        <f>F31/E31</f>
        <v>#DIV/0!</v>
      </c>
      <c r="H31" s="23"/>
      <c r="I31" s="23"/>
      <c r="J31" s="11"/>
      <c r="K31" s="11"/>
      <c r="L31" s="3"/>
      <c r="M31" s="3"/>
    </row>
    <row r="32" spans="1:13" ht="23.25">
      <c r="A32" s="40" t="s">
        <v>19</v>
      </c>
      <c r="B32" s="82" t="e">
        <f>AVERAGE(B27:B31)</f>
        <v>#DIV/0!</v>
      </c>
      <c r="C32" s="53" t="e">
        <f>AVERAGE(C27:C31)</f>
        <v>#DIV/0!</v>
      </c>
      <c r="D32" s="70"/>
      <c r="E32" s="100" t="e">
        <f>AVERAGE(E27:E31)</f>
        <v>#DIV/0!</v>
      </c>
      <c r="F32" s="100" t="e">
        <f>AVERAGE(F27:F31)</f>
        <v>#DIV/0!</v>
      </c>
      <c r="G32" s="47" t="e">
        <f>AVERAGE(G27:G31)</f>
        <v>#DIV/0!</v>
      </c>
      <c r="H32" s="19"/>
      <c r="I32" s="23"/>
      <c r="J32" s="11"/>
      <c r="K32" s="11"/>
      <c r="L32" s="3"/>
      <c r="M32" s="3"/>
    </row>
    <row r="33" spans="1:13" ht="23.25">
      <c r="A33" s="40" t="s">
        <v>32</v>
      </c>
      <c r="B33" s="51" t="e">
        <f>STDEV(B27:B31)/SQRT(5)</f>
        <v>#DIV/0!</v>
      </c>
      <c r="C33" s="53" t="e">
        <f>STDEV(C27:C31)/SQRT(5)</f>
        <v>#DIV/0!</v>
      </c>
      <c r="D33" s="70"/>
      <c r="E33" s="52" t="e">
        <f>STDEV(E27:E31)/SQRT(5)</f>
        <v>#DIV/0!</v>
      </c>
      <c r="F33" s="52" t="e">
        <f>STDEV(F27:F31)/SQRT(5)</f>
        <v>#DIV/0!</v>
      </c>
      <c r="G33" s="47" t="e">
        <f>STDEV(G27:G31)/SQRT(5)</f>
        <v>#DIV/0!</v>
      </c>
      <c r="H33" s="19"/>
      <c r="I33" s="23"/>
      <c r="J33" s="11"/>
      <c r="K33" s="11"/>
      <c r="L33" s="3"/>
      <c r="M33" s="3"/>
    </row>
    <row r="34" spans="1:13" ht="23.25">
      <c r="A34" s="40" t="s">
        <v>40</v>
      </c>
      <c r="B34" s="50" t="e">
        <f>B33/B32*100</f>
        <v>#DIV/0!</v>
      </c>
      <c r="C34" s="65" t="e">
        <f>C33/C32*100</f>
        <v>#DIV/0!</v>
      </c>
      <c r="D34" s="21"/>
      <c r="E34" s="50" t="e">
        <f>E33/E32*100</f>
        <v>#DIV/0!</v>
      </c>
      <c r="F34" s="50" t="e">
        <f>F33/F32*100</f>
        <v>#DIV/0!</v>
      </c>
      <c r="G34" s="50" t="e">
        <f>G33/G32*100</f>
        <v>#DIV/0!</v>
      </c>
      <c r="H34" s="19"/>
      <c r="I34" s="23"/>
      <c r="J34" s="11"/>
      <c r="K34" s="11"/>
      <c r="L34" s="3"/>
      <c r="M34" s="3"/>
    </row>
    <row r="35" spans="1:13" ht="23.25">
      <c r="A35" s="19"/>
      <c r="B35" s="27"/>
      <c r="C35" s="109" t="s">
        <v>36</v>
      </c>
      <c r="D35" s="37"/>
      <c r="E35" s="34"/>
      <c r="F35" s="11"/>
      <c r="G35" s="11"/>
      <c r="H35" s="11"/>
      <c r="I35" s="11"/>
      <c r="J35" s="11"/>
      <c r="K35" s="11"/>
      <c r="L35" s="3"/>
      <c r="M35" s="3"/>
    </row>
    <row r="36" spans="1:13" ht="23.25">
      <c r="A36" s="36"/>
      <c r="B36" s="36"/>
      <c r="C36" s="128" t="s">
        <v>41</v>
      </c>
      <c r="D36" s="128"/>
      <c r="E36" s="128"/>
      <c r="F36" s="129"/>
      <c r="G36" s="11"/>
      <c r="H36" s="11"/>
      <c r="I36" s="11"/>
      <c r="J36" s="11"/>
      <c r="K36" s="11"/>
      <c r="L36" s="3"/>
      <c r="M36" s="3"/>
    </row>
    <row r="37" spans="1:13" ht="30" customHeight="1">
      <c r="A37" s="60"/>
      <c r="B37" s="60"/>
      <c r="C37" s="41" t="s">
        <v>39</v>
      </c>
      <c r="D37" s="41" t="s">
        <v>37</v>
      </c>
      <c r="E37" s="41" t="s">
        <v>38</v>
      </c>
      <c r="F37" s="30" t="s">
        <v>33</v>
      </c>
      <c r="G37" s="11"/>
      <c r="H37" s="11"/>
      <c r="I37" s="11"/>
      <c r="J37" s="11"/>
      <c r="K37" s="11"/>
      <c r="L37" s="3"/>
      <c r="M37" s="3"/>
    </row>
    <row r="38" spans="1:13" s="9" customFormat="1" ht="31.5" customHeight="1">
      <c r="A38" s="60"/>
      <c r="B38" s="60"/>
      <c r="C38" s="43" t="s">
        <v>15</v>
      </c>
      <c r="D38" s="101" t="e">
        <f>Vo^2*SIN(2*Angl)/(2*gr)*(1+SQRT(1+2*gr*ht/(Vo^2*SIN(Angl)^2)))</f>
        <v>#DIV/0!</v>
      </c>
      <c r="E38" s="47" t="e">
        <f>F32</f>
        <v>#DIV/0!</v>
      </c>
      <c r="F38" s="47" t="e">
        <f>(E38-D38)/D38*100</f>
        <v>#DIV/0!</v>
      </c>
      <c r="G38" s="18"/>
      <c r="H38" s="18"/>
      <c r="I38" s="18"/>
      <c r="J38" s="18"/>
      <c r="K38" s="18"/>
      <c r="L38" s="3"/>
      <c r="M38" s="3"/>
    </row>
    <row r="39" spans="1:13" ht="23.25">
      <c r="A39" s="60"/>
      <c r="B39" s="60"/>
      <c r="C39" s="43" t="s">
        <v>14</v>
      </c>
      <c r="D39" s="101" t="e">
        <f>Vo*SIN(Angl)/gr+1/gr*SQRT((Vo*SIN(Angl))^2+2*9.81*ht)</f>
        <v>#DIV/0!</v>
      </c>
      <c r="E39" s="47" t="e">
        <f>E32</f>
        <v>#DIV/0!</v>
      </c>
      <c r="F39" s="47" t="e">
        <f>(E39-D39)/D39*100</f>
        <v>#DIV/0!</v>
      </c>
      <c r="G39" s="60"/>
      <c r="H39" s="23"/>
      <c r="I39" s="23"/>
      <c r="J39" s="23"/>
      <c r="K39" s="23"/>
      <c r="L39" s="3"/>
      <c r="M39" s="3"/>
    </row>
    <row r="40" spans="1:13" ht="23.25">
      <c r="A40" s="60"/>
      <c r="B40" s="60"/>
      <c r="C40" s="121" t="s">
        <v>48</v>
      </c>
      <c r="D40" s="122"/>
      <c r="E40" s="122"/>
      <c r="F40" s="123"/>
      <c r="G40" s="11"/>
      <c r="H40" s="11"/>
      <c r="I40" s="23"/>
      <c r="J40" s="23"/>
      <c r="K40" s="23"/>
      <c r="L40" s="3"/>
      <c r="M40" s="3"/>
    </row>
    <row r="41" spans="1:13" ht="23.25">
      <c r="A41" s="60"/>
      <c r="B41" s="60"/>
      <c r="C41" s="52" t="s">
        <v>47</v>
      </c>
      <c r="D41" s="30" t="s">
        <v>44</v>
      </c>
      <c r="E41" s="30" t="s">
        <v>45</v>
      </c>
      <c r="F41" s="30" t="s">
        <v>49</v>
      </c>
      <c r="G41" s="60"/>
      <c r="H41" s="23"/>
      <c r="I41" s="23"/>
      <c r="J41" s="23"/>
      <c r="K41" s="23"/>
      <c r="L41" s="3"/>
      <c r="M41" s="3"/>
    </row>
    <row r="42" spans="1:13" ht="23.25">
      <c r="A42" s="60"/>
      <c r="B42" s="67"/>
      <c r="C42" s="102" t="s">
        <v>46</v>
      </c>
      <c r="D42" s="51" t="e">
        <f>(Vo+C33)^2*SIN(2*Angl)/(2*gr)*(1+SQRT(1+2*gr*ht/((Vo+C33)^2*SIN(Angl)^2)))</f>
        <v>#DIV/0!</v>
      </c>
      <c r="E42" s="47" t="e">
        <f>(Rt-D42)/Rt*100</f>
        <v>#DIV/0!</v>
      </c>
      <c r="F42" s="47" t="e">
        <f>(Re-D42)/D42*100</f>
        <v>#DIV/0!</v>
      </c>
      <c r="G42" s="69"/>
      <c r="H42" s="23"/>
      <c r="I42" s="23"/>
      <c r="J42" s="23"/>
      <c r="K42" s="23"/>
      <c r="L42" s="3"/>
      <c r="M42" s="3"/>
    </row>
    <row r="43" spans="1:13" ht="23.25">
      <c r="A43" s="60"/>
      <c r="B43" s="11"/>
      <c r="C43" s="43" t="s">
        <v>8</v>
      </c>
      <c r="D43" s="51" t="e">
        <f>Vo^2*SIN(2*Angl)/(2*gr)*(1+SQRT(1+2*gr*(ht+D8)/(Vo^2*SIN(Angl)^2)))</f>
        <v>#DIV/0!</v>
      </c>
      <c r="E43" s="47" t="e">
        <f>(Rt-D43)/Rt*100</f>
        <v>#DIV/0!</v>
      </c>
      <c r="F43" s="47" t="e">
        <f>(Re-D43)/D43*100</f>
        <v>#DIV/0!</v>
      </c>
      <c r="G43" s="69"/>
      <c r="H43" s="23"/>
      <c r="I43" s="23"/>
      <c r="J43" s="23"/>
      <c r="K43" s="23"/>
      <c r="L43" s="3"/>
      <c r="M43" s="3"/>
    </row>
    <row r="44" spans="1:13" ht="23.25">
      <c r="A44" s="60"/>
      <c r="B44" s="11"/>
      <c r="C44" s="32" t="s">
        <v>9</v>
      </c>
      <c r="D44" s="51" t="e">
        <f>Vo^2*SIN(2*Angl+Ut)/(2*gr)*(1+SQRT(1+2*gr*ht/(Vo^2*SIN(Angl+Ut)^2)))</f>
        <v>#DIV/0!</v>
      </c>
      <c r="E44" s="47" t="e">
        <f>(Rt-D44)/Rt*100</f>
        <v>#DIV/0!</v>
      </c>
      <c r="F44" s="47" t="e">
        <f>(Re-D44)/D44*100</f>
        <v>#DIV/0!</v>
      </c>
      <c r="G44" s="68"/>
      <c r="H44" s="23"/>
      <c r="I44" s="23"/>
      <c r="J44" s="23"/>
      <c r="K44" s="23"/>
      <c r="L44" s="3"/>
      <c r="M44" s="3"/>
    </row>
    <row r="45" spans="1:9" ht="23.25">
      <c r="A45" s="19"/>
      <c r="G45" s="19"/>
      <c r="H45" s="11"/>
      <c r="I45" s="11"/>
    </row>
    <row r="46" spans="1:9" ht="18">
      <c r="A46" s="62"/>
      <c r="G46" s="23"/>
      <c r="H46" s="11"/>
      <c r="I46" s="11"/>
    </row>
    <row r="47" spans="1:9" ht="20.25">
      <c r="A47" s="55"/>
      <c r="B47" s="35"/>
      <c r="C47" s="35"/>
      <c r="D47" s="35"/>
      <c r="E47" s="35"/>
      <c r="F47" s="35"/>
      <c r="G47" s="23"/>
      <c r="H47" s="11"/>
      <c r="I47" s="11"/>
    </row>
    <row r="48" spans="1:9" ht="20.25">
      <c r="A48" s="55"/>
      <c r="B48" s="35"/>
      <c r="C48" s="35"/>
      <c r="D48" s="35"/>
      <c r="E48" s="35"/>
      <c r="F48" s="35"/>
      <c r="G48" s="23"/>
      <c r="H48" s="23"/>
      <c r="I48" s="23"/>
    </row>
    <row r="49" spans="1:9" ht="20.25">
      <c r="A49" s="55"/>
      <c r="B49" s="35"/>
      <c r="C49" s="35"/>
      <c r="D49" s="35"/>
      <c r="I49" s="23"/>
    </row>
    <row r="50" spans="1:9" ht="20.25">
      <c r="A50" s="55"/>
      <c r="B50" s="35"/>
      <c r="C50" s="35"/>
      <c r="D50" s="35"/>
      <c r="I50" s="23"/>
    </row>
    <row r="51" spans="1:9" ht="20.25">
      <c r="A51" s="55"/>
      <c r="B51" s="35"/>
      <c r="C51" s="35"/>
      <c r="D51" s="35"/>
      <c r="I51" s="23"/>
    </row>
    <row r="52" spans="1:9" ht="23.25">
      <c r="A52" s="19"/>
      <c r="B52" s="19"/>
      <c r="C52" s="19"/>
      <c r="D52" s="19"/>
      <c r="I52" s="23"/>
    </row>
    <row r="53" spans="1:9" ht="23.25">
      <c r="A53" s="19"/>
      <c r="B53" s="114"/>
      <c r="C53" s="115"/>
      <c r="D53" s="19"/>
      <c r="E53" s="19"/>
      <c r="F53" s="19"/>
      <c r="G53" s="23"/>
      <c r="H53" s="23"/>
      <c r="I53" s="23"/>
    </row>
    <row r="54" spans="1:9" ht="20.25">
      <c r="A54" s="27"/>
      <c r="B54" s="27"/>
      <c r="C54" s="27"/>
      <c r="D54" s="27"/>
      <c r="E54" s="27"/>
      <c r="F54" s="58"/>
      <c r="G54" s="23"/>
      <c r="H54" s="23"/>
      <c r="I54" s="23"/>
    </row>
    <row r="55" spans="1:9" ht="23.25">
      <c r="A55" s="55"/>
      <c r="B55" s="55"/>
      <c r="C55" s="55"/>
      <c r="D55" s="55"/>
      <c r="E55" s="55"/>
      <c r="F55" s="55"/>
      <c r="G55" s="22"/>
      <c r="H55" s="19"/>
      <c r="I55" s="23"/>
    </row>
    <row r="56" spans="1:9" ht="23.25">
      <c r="A56" s="55"/>
      <c r="B56" s="55"/>
      <c r="C56" s="55"/>
      <c r="D56" s="55"/>
      <c r="E56" s="55"/>
      <c r="F56" s="19"/>
      <c r="G56" s="27"/>
      <c r="H56" s="45"/>
      <c r="I56" s="23"/>
    </row>
    <row r="57" spans="1:9" ht="23.25">
      <c r="A57" s="55"/>
      <c r="B57" s="55"/>
      <c r="C57" s="55"/>
      <c r="D57" s="55"/>
      <c r="E57" s="55"/>
      <c r="F57" s="19"/>
      <c r="G57" s="44"/>
      <c r="H57" s="44"/>
      <c r="I57" s="23"/>
    </row>
    <row r="58" spans="1:9" ht="23.25">
      <c r="A58" s="55"/>
      <c r="B58" s="55"/>
      <c r="C58" s="55"/>
      <c r="D58" s="55"/>
      <c r="E58" s="55"/>
      <c r="F58" s="19"/>
      <c r="G58" s="44"/>
      <c r="H58" s="44"/>
      <c r="I58" s="23"/>
    </row>
    <row r="59" spans="1:9" ht="20.25">
      <c r="A59" s="55"/>
      <c r="B59" s="55"/>
      <c r="C59" s="55"/>
      <c r="D59" s="55"/>
      <c r="E59" s="55"/>
      <c r="F59" s="22"/>
      <c r="G59" s="44"/>
      <c r="H59" s="44"/>
      <c r="I59" s="23"/>
    </row>
    <row r="60" spans="1:9" ht="25.5" customHeight="1">
      <c r="A60" s="23"/>
      <c r="B60" s="19"/>
      <c r="C60" s="22"/>
      <c r="D60" s="19"/>
      <c r="E60" s="22"/>
      <c r="F60" s="19"/>
      <c r="G60" s="44"/>
      <c r="H60" s="44"/>
      <c r="I60" s="23"/>
    </row>
    <row r="61" spans="1:9" ht="21" customHeight="1">
      <c r="A61" s="27"/>
      <c r="B61" s="27"/>
      <c r="C61" s="27"/>
      <c r="D61" s="27"/>
      <c r="E61" s="27"/>
      <c r="F61" s="27"/>
      <c r="G61" s="44"/>
      <c r="H61" s="44"/>
      <c r="I61" s="23"/>
    </row>
    <row r="62" spans="1:23" ht="21.75" customHeight="1">
      <c r="A62" s="55"/>
      <c r="B62" s="55"/>
      <c r="C62" s="55"/>
      <c r="D62" s="55"/>
      <c r="E62" s="55"/>
      <c r="F62" s="55"/>
      <c r="G62" s="22"/>
      <c r="H62" s="19"/>
      <c r="I62" s="2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20.25">
      <c r="A63" s="55"/>
      <c r="B63" s="55"/>
      <c r="C63" s="55"/>
      <c r="D63" s="55"/>
      <c r="E63" s="55"/>
      <c r="F63" s="55"/>
      <c r="G63" s="23"/>
      <c r="H63" s="23"/>
      <c r="I63" s="2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ht="23.25">
      <c r="A64" s="55"/>
      <c r="B64" s="55"/>
      <c r="C64" s="55"/>
      <c r="D64" s="55"/>
      <c r="E64" s="55"/>
      <c r="F64" s="55"/>
      <c r="G64" s="19"/>
      <c r="H64" s="23"/>
      <c r="I64" s="2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20.25">
      <c r="A65" s="55"/>
      <c r="B65" s="55"/>
      <c r="C65" s="55"/>
      <c r="D65" s="55"/>
      <c r="E65" s="55"/>
      <c r="F65" s="55"/>
      <c r="G65" s="58"/>
      <c r="H65" s="23"/>
      <c r="I65" s="2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ht="20.25">
      <c r="A66" s="55"/>
      <c r="B66" s="55"/>
      <c r="C66" s="55"/>
      <c r="D66" s="55"/>
      <c r="E66" s="55"/>
      <c r="F66" s="55"/>
      <c r="G66" s="44"/>
      <c r="H66" s="23"/>
      <c r="I66" s="2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23.25">
      <c r="A67" s="23"/>
      <c r="B67" s="19"/>
      <c r="C67" s="22"/>
      <c r="D67" s="19"/>
      <c r="E67" s="22"/>
      <c r="F67" s="19"/>
      <c r="G67" s="23"/>
      <c r="H67" s="23"/>
      <c r="I67" s="2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ht="23.25">
      <c r="A68" s="24"/>
      <c r="B68" s="23"/>
      <c r="C68" s="25"/>
      <c r="D68" s="25"/>
      <c r="E68" s="26"/>
      <c r="F68" s="26"/>
      <c r="G68" s="23"/>
      <c r="H68" s="23"/>
      <c r="I68" s="2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23.25">
      <c r="A69" s="19"/>
      <c r="B69" s="19"/>
      <c r="C69" s="19"/>
      <c r="D69" s="19"/>
      <c r="E69" s="19"/>
      <c r="F69" s="19"/>
      <c r="G69" s="23"/>
      <c r="H69" s="23"/>
      <c r="I69" s="2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20.25">
      <c r="A70" s="27"/>
      <c r="B70" s="45"/>
      <c r="C70" s="27"/>
      <c r="D70" s="27"/>
      <c r="E70" s="27"/>
      <c r="F70" s="57"/>
      <c r="G70" s="23"/>
      <c r="H70" s="23"/>
      <c r="I70" s="2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20.25">
      <c r="A71" s="35"/>
      <c r="B71" s="44"/>
      <c r="C71" s="44"/>
      <c r="D71" s="44"/>
      <c r="E71" s="44"/>
      <c r="F71" s="44"/>
      <c r="G71" s="23"/>
      <c r="H71" s="23"/>
      <c r="I71" s="2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23.25">
      <c r="A72" s="27"/>
      <c r="B72" s="23"/>
      <c r="C72" s="19"/>
      <c r="D72" s="19"/>
      <c r="E72" s="3"/>
      <c r="F72" s="3"/>
      <c r="G72" s="23"/>
      <c r="H72" s="23"/>
      <c r="I72" s="2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23.25">
      <c r="A73" s="27"/>
      <c r="B73" s="23"/>
      <c r="C73" s="19"/>
      <c r="D73" s="3"/>
      <c r="E73" s="3"/>
      <c r="F73" s="3"/>
      <c r="G73" s="23"/>
      <c r="H73" s="23"/>
      <c r="I73" s="2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23.25">
      <c r="A74" s="63"/>
      <c r="B74" s="19"/>
      <c r="C74" s="19"/>
      <c r="D74" s="3"/>
      <c r="E74" s="3"/>
      <c r="F74" s="19"/>
      <c r="G74" s="23"/>
      <c r="H74" s="23"/>
      <c r="I74" s="2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23.25">
      <c r="A75" s="24"/>
      <c r="B75" s="19"/>
      <c r="C75" s="19"/>
      <c r="D75" s="3"/>
      <c r="E75" s="3"/>
      <c r="F75" s="19"/>
      <c r="G75" s="23"/>
      <c r="H75" s="23"/>
      <c r="I75" s="2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23.25">
      <c r="A76" s="23"/>
      <c r="B76" s="19"/>
      <c r="C76" s="19"/>
      <c r="D76" s="19"/>
      <c r="E76" s="19"/>
      <c r="F76" s="19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23.25">
      <c r="A77" s="46"/>
      <c r="B77" s="19"/>
      <c r="C77" s="19"/>
      <c r="D77" s="19"/>
      <c r="E77" s="19"/>
      <c r="F77" s="19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23.25">
      <c r="A78" s="46"/>
      <c r="B78" s="19"/>
      <c r="C78" s="19"/>
      <c r="D78" s="19"/>
      <c r="E78" s="19"/>
      <c r="F78" s="19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ht="23.25">
      <c r="A79" s="64"/>
      <c r="B79" s="19"/>
      <c r="C79" s="19"/>
      <c r="D79" s="19"/>
      <c r="E79" s="19"/>
      <c r="F79" s="19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23.25">
      <c r="A80" s="46"/>
      <c r="B80" s="19"/>
      <c r="C80" s="19"/>
      <c r="D80" s="19"/>
      <c r="E80" s="19"/>
      <c r="F80" s="19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23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23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23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23.25">
      <c r="A84" s="1"/>
      <c r="B84" s="1"/>
      <c r="C84" s="1"/>
      <c r="D84" s="1"/>
      <c r="E84" s="1"/>
      <c r="F84" s="1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23.25">
      <c r="A85" s="2"/>
      <c r="B85" s="1"/>
      <c r="C85" s="1"/>
      <c r="D85" s="1"/>
      <c r="E85" s="1"/>
      <c r="F85" s="1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23.25">
      <c r="A86" s="2"/>
      <c r="B86" s="1"/>
      <c r="C86" s="1"/>
      <c r="D86" s="1"/>
      <c r="E86" s="1"/>
      <c r="F86" s="1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23.25">
      <c r="A87" s="1"/>
      <c r="B87" s="1"/>
      <c r="C87" s="1"/>
      <c r="D87" s="1"/>
      <c r="E87" s="1"/>
      <c r="F87" s="1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23.25">
      <c r="A90" s="3"/>
      <c r="B90" s="3"/>
      <c r="C90" s="3"/>
      <c r="D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23.25">
      <c r="A91" s="3"/>
      <c r="B91" s="3"/>
      <c r="C91" s="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23.25">
      <c r="A92" s="3"/>
      <c r="B92" s="3"/>
      <c r="C92" s="4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23.25">
      <c r="A93" s="3"/>
      <c r="B93" s="3"/>
      <c r="C93" s="6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23.25">
      <c r="A94" s="3"/>
      <c r="B94" s="3"/>
      <c r="C94" s="4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23.25">
      <c r="A95" s="3"/>
      <c r="B95" s="3"/>
      <c r="C95" s="4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23.25">
      <c r="A96" s="3"/>
      <c r="B96" s="7"/>
      <c r="C96" s="6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23.25">
      <c r="A97" s="3"/>
      <c r="B97" s="3"/>
      <c r="C97" s="6"/>
      <c r="D97" s="7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23.25">
      <c r="A98" s="3"/>
      <c r="B98" s="3"/>
      <c r="C98" s="7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23.25">
      <c r="A100" s="3"/>
      <c r="B100" s="3"/>
      <c r="C100" s="3"/>
      <c r="D100" s="3"/>
      <c r="E100" s="3"/>
      <c r="F100" s="7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23.25">
      <c r="A101" s="3"/>
      <c r="B101" s="3"/>
      <c r="C101" s="7"/>
      <c r="D101" s="3"/>
      <c r="E101" s="3"/>
      <c r="F101" s="7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23.25">
      <c r="A102" s="3"/>
      <c r="B102" s="3"/>
      <c r="C102" s="7"/>
      <c r="D102" s="7"/>
      <c r="E102" s="7"/>
      <c r="F102" s="7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8.75">
      <c r="A108" s="3"/>
      <c r="B108" s="8"/>
      <c r="C108" s="8"/>
      <c r="D108" s="8"/>
      <c r="E108" s="8"/>
      <c r="F108" s="8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1:2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:23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1:2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3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:2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:23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:2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1:23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1:2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1:2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1:2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1:2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1:2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1:2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1:2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1:2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1:2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1:2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1:2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1:2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1:2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1:2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1:2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1:2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1:2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1:2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1:2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1:2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1:2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1:7" ht="12.75">
      <c r="A197" s="3"/>
      <c r="B197" s="3"/>
      <c r="C197" s="3"/>
      <c r="D197" s="3"/>
      <c r="E197" s="3"/>
      <c r="F197" s="3"/>
      <c r="G197" s="3"/>
    </row>
    <row r="198" spans="1:7" ht="12.75">
      <c r="A198" s="3"/>
      <c r="B198" s="3"/>
      <c r="C198" s="3"/>
      <c r="D198" s="3"/>
      <c r="E198" s="3"/>
      <c r="F198" s="3"/>
      <c r="G198" s="3"/>
    </row>
    <row r="199" spans="1:7" ht="12.75">
      <c r="A199" s="3"/>
      <c r="B199" s="3"/>
      <c r="C199" s="3"/>
      <c r="D199" s="3"/>
      <c r="E199" s="3"/>
      <c r="F199" s="3"/>
      <c r="G199" s="3"/>
    </row>
    <row r="200" spans="1:7" ht="12.75">
      <c r="A200" s="3"/>
      <c r="B200" s="3"/>
      <c r="C200" s="3"/>
      <c r="D200" s="3"/>
      <c r="E200" s="3"/>
      <c r="F200" s="3"/>
      <c r="G200" s="3"/>
    </row>
    <row r="201" spans="1:7" ht="12.75">
      <c r="A201" s="3"/>
      <c r="B201" s="3"/>
      <c r="C201" s="3"/>
      <c r="D201" s="3"/>
      <c r="E201" s="3"/>
      <c r="F201" s="3"/>
      <c r="G201" s="3"/>
    </row>
    <row r="202" spans="1:7" ht="12.75">
      <c r="A202" s="3"/>
      <c r="B202" s="3"/>
      <c r="C202" s="3"/>
      <c r="D202" s="3"/>
      <c r="E202" s="3"/>
      <c r="F202" s="3"/>
      <c r="G202" s="3"/>
    </row>
    <row r="203" spans="1:7" ht="12.75">
      <c r="A203" s="3"/>
      <c r="B203" s="3"/>
      <c r="C203" s="3"/>
      <c r="D203" s="3"/>
      <c r="E203" s="3"/>
      <c r="F203" s="3"/>
      <c r="G203" s="3"/>
    </row>
    <row r="204" spans="1:7" ht="12.75">
      <c r="A204" s="3"/>
      <c r="B204" s="3"/>
      <c r="C204" s="3"/>
      <c r="D204" s="3"/>
      <c r="E204" s="3"/>
      <c r="F204" s="3"/>
      <c r="G204" s="3"/>
    </row>
    <row r="205" spans="1:7" ht="12.75">
      <c r="A205" s="3"/>
      <c r="B205" s="3"/>
      <c r="C205" s="3"/>
      <c r="D205" s="3"/>
      <c r="E205" s="3"/>
      <c r="F205" s="3"/>
      <c r="G205" s="3"/>
    </row>
    <row r="206" spans="1:7" ht="12.75">
      <c r="A206" s="3"/>
      <c r="B206" s="3"/>
      <c r="C206" s="3"/>
      <c r="D206" s="3"/>
      <c r="E206" s="3"/>
      <c r="F206" s="3"/>
      <c r="G206" s="3"/>
    </row>
    <row r="207" spans="1:7" ht="12.75">
      <c r="A207" s="3"/>
      <c r="B207" s="3"/>
      <c r="C207" s="3"/>
      <c r="D207" s="3"/>
      <c r="E207" s="3"/>
      <c r="F207" s="3"/>
      <c r="G207" s="3"/>
    </row>
    <row r="208" spans="1:7" ht="12.75">
      <c r="A208" s="3"/>
      <c r="B208" s="3"/>
      <c r="C208" s="3"/>
      <c r="D208" s="3"/>
      <c r="E208" s="3"/>
      <c r="F208" s="3"/>
      <c r="G208" s="3"/>
    </row>
    <row r="209" spans="1:7" ht="12.75">
      <c r="A209" s="3"/>
      <c r="B209" s="3"/>
      <c r="C209" s="3"/>
      <c r="D209" s="3"/>
      <c r="E209" s="3"/>
      <c r="F209" s="3"/>
      <c r="G209" s="3"/>
    </row>
    <row r="210" spans="1:7" ht="12.75">
      <c r="A210" s="3"/>
      <c r="B210" s="3"/>
      <c r="C210" s="3"/>
      <c r="D210" s="3"/>
      <c r="E210" s="3"/>
      <c r="F210" s="3"/>
      <c r="G210" s="3"/>
    </row>
    <row r="211" spans="1:7" ht="12.75">
      <c r="A211" s="3"/>
      <c r="B211" s="3"/>
      <c r="C211" s="3"/>
      <c r="D211" s="3"/>
      <c r="E211" s="3"/>
      <c r="F211" s="3"/>
      <c r="G211" s="3"/>
    </row>
    <row r="212" spans="1:7" ht="12.75">
      <c r="A212" s="3"/>
      <c r="B212" s="3"/>
      <c r="C212" s="3"/>
      <c r="D212" s="3"/>
      <c r="E212" s="3"/>
      <c r="F212" s="3"/>
      <c r="G212" s="3"/>
    </row>
    <row r="213" spans="1:7" ht="12.75">
      <c r="A213" s="3"/>
      <c r="B213" s="3"/>
      <c r="C213" s="3"/>
      <c r="D213" s="3"/>
      <c r="E213" s="3"/>
      <c r="F213" s="3"/>
      <c r="G213" s="3"/>
    </row>
    <row r="214" spans="1:7" ht="12.75">
      <c r="A214" s="3"/>
      <c r="B214" s="3"/>
      <c r="C214" s="3"/>
      <c r="D214" s="3"/>
      <c r="E214" s="3"/>
      <c r="F214" s="3"/>
      <c r="G214" s="3"/>
    </row>
    <row r="215" spans="1:7" ht="12.75">
      <c r="A215" s="3"/>
      <c r="B215" s="3"/>
      <c r="C215" s="3"/>
      <c r="D215" s="3"/>
      <c r="E215" s="3"/>
      <c r="F215" s="3"/>
      <c r="G215" s="3"/>
    </row>
    <row r="216" spans="1:7" ht="12.75">
      <c r="A216" s="3"/>
      <c r="B216" s="3"/>
      <c r="C216" s="3"/>
      <c r="D216" s="3"/>
      <c r="E216" s="3"/>
      <c r="F216" s="3"/>
      <c r="G216" s="3"/>
    </row>
    <row r="217" spans="1:7" ht="12.75">
      <c r="A217" s="3"/>
      <c r="B217" s="3"/>
      <c r="C217" s="3"/>
      <c r="D217" s="3"/>
      <c r="E217" s="3"/>
      <c r="F217" s="3"/>
      <c r="G217" s="3"/>
    </row>
    <row r="218" spans="1:7" ht="12.75">
      <c r="A218" s="3"/>
      <c r="B218" s="3"/>
      <c r="C218" s="3"/>
      <c r="D218" s="3"/>
      <c r="E218" s="3"/>
      <c r="F218" s="3"/>
      <c r="G218" s="3"/>
    </row>
    <row r="219" spans="1:7" ht="12.75">
      <c r="A219" s="3"/>
      <c r="B219" s="3"/>
      <c r="C219" s="3"/>
      <c r="D219" s="3"/>
      <c r="E219" s="3"/>
      <c r="F219" s="3"/>
      <c r="G219" s="3"/>
    </row>
    <row r="220" spans="1:7" ht="12.75">
      <c r="A220" s="3"/>
      <c r="B220" s="3"/>
      <c r="C220" s="3"/>
      <c r="D220" s="3"/>
      <c r="E220" s="3"/>
      <c r="F220" s="3"/>
      <c r="G220" s="3"/>
    </row>
    <row r="221" spans="1:7" ht="12.75">
      <c r="A221" s="3"/>
      <c r="B221" s="3"/>
      <c r="C221" s="3"/>
      <c r="D221" s="3"/>
      <c r="E221" s="3"/>
      <c r="F221" s="3"/>
      <c r="G221" s="3"/>
    </row>
    <row r="222" spans="1:7" ht="12.75">
      <c r="A222" s="3"/>
      <c r="B222" s="3"/>
      <c r="C222" s="3"/>
      <c r="D222" s="3"/>
      <c r="E222" s="3"/>
      <c r="F222" s="3"/>
      <c r="G222" s="3"/>
    </row>
    <row r="223" spans="1:7" ht="12.75">
      <c r="A223" s="3"/>
      <c r="B223" s="3"/>
      <c r="C223" s="3"/>
      <c r="D223" s="3"/>
      <c r="E223" s="3"/>
      <c r="F223" s="3"/>
      <c r="G223" s="3"/>
    </row>
    <row r="224" spans="1:7" ht="12.75">
      <c r="A224" s="3"/>
      <c r="B224" s="3"/>
      <c r="C224" s="3"/>
      <c r="D224" s="3"/>
      <c r="E224" s="3"/>
      <c r="F224" s="3"/>
      <c r="G224" s="3"/>
    </row>
    <row r="225" spans="1:7" ht="12.75">
      <c r="A225" s="3"/>
      <c r="B225" s="3"/>
      <c r="C225" s="3"/>
      <c r="D225" s="3"/>
      <c r="E225" s="3"/>
      <c r="F225" s="3"/>
      <c r="G225" s="3"/>
    </row>
    <row r="226" spans="1:7" ht="12.75">
      <c r="A226" s="3"/>
      <c r="B226" s="3"/>
      <c r="C226" s="3"/>
      <c r="D226" s="3"/>
      <c r="E226" s="3"/>
      <c r="F226" s="3"/>
      <c r="G226" s="3"/>
    </row>
    <row r="227" spans="1:7" ht="12.75">
      <c r="A227" s="3"/>
      <c r="B227" s="3"/>
      <c r="C227" s="3"/>
      <c r="D227" s="3"/>
      <c r="E227" s="3"/>
      <c r="F227" s="3"/>
      <c r="G227" s="3"/>
    </row>
    <row r="228" spans="1:7" ht="12.75">
      <c r="A228" s="3"/>
      <c r="B228" s="3"/>
      <c r="C228" s="3"/>
      <c r="D228" s="3"/>
      <c r="E228" s="3"/>
      <c r="F228" s="3"/>
      <c r="G228" s="3"/>
    </row>
    <row r="229" spans="1:7" ht="12.75">
      <c r="A229" s="3"/>
      <c r="B229" s="3"/>
      <c r="C229" s="3"/>
      <c r="D229" s="3"/>
      <c r="E229" s="3"/>
      <c r="F229" s="3"/>
      <c r="G229" s="3"/>
    </row>
    <row r="230" spans="1:7" ht="12.75">
      <c r="A230" s="3"/>
      <c r="B230" s="3"/>
      <c r="C230" s="3"/>
      <c r="D230" s="3"/>
      <c r="E230" s="3"/>
      <c r="F230" s="3"/>
      <c r="G230" s="3"/>
    </row>
    <row r="231" spans="1:7" ht="12.75">
      <c r="A231" s="3"/>
      <c r="B231" s="3"/>
      <c r="C231" s="3"/>
      <c r="D231" s="3"/>
      <c r="E231" s="3"/>
      <c r="F231" s="3"/>
      <c r="G231" s="3"/>
    </row>
    <row r="232" spans="1:7" ht="12.75">
      <c r="A232" s="3"/>
      <c r="B232" s="3"/>
      <c r="C232" s="3"/>
      <c r="D232" s="3"/>
      <c r="E232" s="3"/>
      <c r="F232" s="3"/>
      <c r="G232" s="3"/>
    </row>
    <row r="233" spans="1:7" ht="12.75">
      <c r="A233" s="3"/>
      <c r="B233" s="3"/>
      <c r="C233" s="3"/>
      <c r="D233" s="3"/>
      <c r="E233" s="3"/>
      <c r="F233" s="3"/>
      <c r="G233" s="3"/>
    </row>
    <row r="234" spans="1:7" ht="12.75">
      <c r="A234" s="3"/>
      <c r="B234" s="3"/>
      <c r="C234" s="3"/>
      <c r="D234" s="3"/>
      <c r="E234" s="3"/>
      <c r="F234" s="3"/>
      <c r="G234" s="3"/>
    </row>
    <row r="235" spans="1:7" ht="12.75">
      <c r="A235" s="3"/>
      <c r="B235" s="3"/>
      <c r="C235" s="3"/>
      <c r="D235" s="3"/>
      <c r="E235" s="3"/>
      <c r="F235" s="3"/>
      <c r="G235" s="3"/>
    </row>
    <row r="236" spans="1:7" ht="12.75">
      <c r="A236" s="3"/>
      <c r="B236" s="3"/>
      <c r="C236" s="3"/>
      <c r="D236" s="3"/>
      <c r="E236" s="3"/>
      <c r="F236" s="3"/>
      <c r="G236" s="3"/>
    </row>
    <row r="237" spans="1:7" ht="12.75">
      <c r="A237" s="3"/>
      <c r="B237" s="3"/>
      <c r="C237" s="3"/>
      <c r="D237" s="3"/>
      <c r="E237" s="3"/>
      <c r="F237" s="3"/>
      <c r="G237" s="3"/>
    </row>
    <row r="238" spans="1:7" ht="12.75">
      <c r="A238" s="3"/>
      <c r="B238" s="3"/>
      <c r="C238" s="3"/>
      <c r="D238" s="3"/>
      <c r="E238" s="3"/>
      <c r="F238" s="3"/>
      <c r="G238" s="3"/>
    </row>
    <row r="239" spans="1:7" ht="12.75">
      <c r="A239" s="3"/>
      <c r="B239" s="3"/>
      <c r="C239" s="3"/>
      <c r="D239" s="3"/>
      <c r="E239" s="3"/>
      <c r="F239" s="3"/>
      <c r="G239" s="3"/>
    </row>
    <row r="240" spans="1:7" ht="12.75">
      <c r="A240" s="3"/>
      <c r="B240" s="3"/>
      <c r="C240" s="3"/>
      <c r="D240" s="3"/>
      <c r="E240" s="3"/>
      <c r="F240" s="3"/>
      <c r="G240" s="3"/>
    </row>
    <row r="241" spans="1:7" ht="12.75">
      <c r="A241" s="3"/>
      <c r="B241" s="3"/>
      <c r="C241" s="3"/>
      <c r="D241" s="3"/>
      <c r="E241" s="3"/>
      <c r="F241" s="3"/>
      <c r="G241" s="3"/>
    </row>
    <row r="242" spans="1:7" ht="12.75">
      <c r="A242" s="3"/>
      <c r="B242" s="3"/>
      <c r="C242" s="3"/>
      <c r="D242" s="3"/>
      <c r="E242" s="3"/>
      <c r="F242" s="3"/>
      <c r="G242" s="3"/>
    </row>
    <row r="243" spans="1:7" ht="12.75">
      <c r="A243" s="3"/>
      <c r="B243" s="3"/>
      <c r="C243" s="3"/>
      <c r="D243" s="3"/>
      <c r="E243" s="3"/>
      <c r="F243" s="3"/>
      <c r="G243" s="3"/>
    </row>
    <row r="244" spans="1:7" ht="12.75">
      <c r="A244" s="3"/>
      <c r="B244" s="3"/>
      <c r="C244" s="3"/>
      <c r="D244" s="3"/>
      <c r="E244" s="3"/>
      <c r="F244" s="3"/>
      <c r="G244" s="3"/>
    </row>
    <row r="245" spans="1:7" ht="12.75">
      <c r="A245" s="3"/>
      <c r="B245" s="3"/>
      <c r="C245" s="3"/>
      <c r="D245" s="3"/>
      <c r="E245" s="3"/>
      <c r="F245" s="3"/>
      <c r="G245" s="3"/>
    </row>
    <row r="246" spans="1:7" ht="12.75">
      <c r="A246" s="3"/>
      <c r="B246" s="3"/>
      <c r="C246" s="3"/>
      <c r="D246" s="3"/>
      <c r="E246" s="3"/>
      <c r="F246" s="3"/>
      <c r="G246" s="3"/>
    </row>
    <row r="247" spans="1:7" ht="12.75">
      <c r="A247" s="3"/>
      <c r="B247" s="3"/>
      <c r="C247" s="3"/>
      <c r="D247" s="3"/>
      <c r="E247" s="3"/>
      <c r="F247" s="3"/>
      <c r="G247" s="3"/>
    </row>
    <row r="248" spans="1:7" ht="12.75">
      <c r="A248" s="3"/>
      <c r="B248" s="3"/>
      <c r="C248" s="3"/>
      <c r="D248" s="3"/>
      <c r="E248" s="3"/>
      <c r="F248" s="3"/>
      <c r="G248" s="3"/>
    </row>
    <row r="249" spans="1:7" ht="12.75">
      <c r="A249" s="3"/>
      <c r="B249" s="3"/>
      <c r="C249" s="3"/>
      <c r="D249" s="3"/>
      <c r="E249" s="3"/>
      <c r="F249" s="3"/>
      <c r="G249" s="3"/>
    </row>
    <row r="250" spans="1:7" ht="12.75">
      <c r="A250" s="3"/>
      <c r="B250" s="3"/>
      <c r="C250" s="3"/>
      <c r="D250" s="3"/>
      <c r="E250" s="3"/>
      <c r="F250" s="3"/>
      <c r="G250" s="3"/>
    </row>
    <row r="251" spans="1:7" ht="12.75">
      <c r="A251" s="3"/>
      <c r="B251" s="3"/>
      <c r="C251" s="3"/>
      <c r="D251" s="3"/>
      <c r="E251" s="3"/>
      <c r="F251" s="3"/>
      <c r="G251" s="3"/>
    </row>
    <row r="252" spans="1:7" ht="12.75">
      <c r="A252" s="3"/>
      <c r="B252" s="3"/>
      <c r="C252" s="3"/>
      <c r="D252" s="3"/>
      <c r="E252" s="3"/>
      <c r="F252" s="3"/>
      <c r="G252" s="3"/>
    </row>
    <row r="253" spans="1:7" ht="12.75">
      <c r="A253" s="3"/>
      <c r="B253" s="3"/>
      <c r="C253" s="3"/>
      <c r="D253" s="3"/>
      <c r="E253" s="3"/>
      <c r="F253" s="3"/>
      <c r="G253" s="3"/>
    </row>
    <row r="254" spans="1:7" ht="12.75">
      <c r="A254" s="3"/>
      <c r="B254" s="3"/>
      <c r="C254" s="3"/>
      <c r="D254" s="3"/>
      <c r="E254" s="3"/>
      <c r="F254" s="3"/>
      <c r="G254" s="3"/>
    </row>
    <row r="255" spans="1:7" ht="12.75">
      <c r="A255" s="3"/>
      <c r="B255" s="3"/>
      <c r="C255" s="3"/>
      <c r="D255" s="3"/>
      <c r="E255" s="3"/>
      <c r="F255" s="3"/>
      <c r="G255" s="3"/>
    </row>
    <row r="256" spans="1:7" ht="12.75">
      <c r="A256" s="3"/>
      <c r="B256" s="3"/>
      <c r="C256" s="3"/>
      <c r="D256" s="3"/>
      <c r="E256" s="3"/>
      <c r="F256" s="3"/>
      <c r="G256" s="3"/>
    </row>
    <row r="257" spans="1:7" ht="12.75">
      <c r="A257" s="3"/>
      <c r="B257" s="3"/>
      <c r="C257" s="3"/>
      <c r="D257" s="3"/>
      <c r="E257" s="3"/>
      <c r="F257" s="3"/>
      <c r="G257" s="3"/>
    </row>
    <row r="258" spans="1:7" ht="12.75">
      <c r="A258" s="3"/>
      <c r="B258" s="3"/>
      <c r="C258" s="3"/>
      <c r="D258" s="3"/>
      <c r="E258" s="3"/>
      <c r="F258" s="3"/>
      <c r="G258" s="3"/>
    </row>
    <row r="259" spans="1:7" ht="12.75">
      <c r="A259" s="3"/>
      <c r="B259" s="3"/>
      <c r="C259" s="3"/>
      <c r="D259" s="3"/>
      <c r="E259" s="3"/>
      <c r="F259" s="3"/>
      <c r="G259" s="3"/>
    </row>
    <row r="260" spans="1:7" ht="12.75">
      <c r="A260" s="3"/>
      <c r="B260" s="3"/>
      <c r="C260" s="3"/>
      <c r="D260" s="3"/>
      <c r="E260" s="3"/>
      <c r="F260" s="3"/>
      <c r="G260" s="3"/>
    </row>
    <row r="261" spans="1:7" ht="12.75">
      <c r="A261" s="3"/>
      <c r="B261" s="3"/>
      <c r="C261" s="3"/>
      <c r="D261" s="3"/>
      <c r="E261" s="3"/>
      <c r="F261" s="3"/>
      <c r="G261" s="3"/>
    </row>
    <row r="262" spans="1:7" ht="12.75">
      <c r="A262" s="3"/>
      <c r="B262" s="3"/>
      <c r="C262" s="3"/>
      <c r="D262" s="3"/>
      <c r="E262" s="3"/>
      <c r="F262" s="3"/>
      <c r="G262" s="3"/>
    </row>
    <row r="263" spans="1:7" ht="12.75">
      <c r="A263" s="3"/>
      <c r="B263" s="3"/>
      <c r="C263" s="3"/>
      <c r="D263" s="3"/>
      <c r="E263" s="3"/>
      <c r="F263" s="3"/>
      <c r="G263" s="3"/>
    </row>
    <row r="264" spans="1:7" ht="12.75">
      <c r="A264" s="3"/>
      <c r="B264" s="3"/>
      <c r="C264" s="3"/>
      <c r="D264" s="3"/>
      <c r="E264" s="3"/>
      <c r="F264" s="3"/>
      <c r="G264" s="3"/>
    </row>
    <row r="265" spans="1:7" ht="12.75">
      <c r="A265" s="3"/>
      <c r="B265" s="3"/>
      <c r="C265" s="3"/>
      <c r="D265" s="3"/>
      <c r="E265" s="3"/>
      <c r="F265" s="3"/>
      <c r="G265" s="3"/>
    </row>
    <row r="266" spans="1:7" ht="12.75">
      <c r="A266" s="3"/>
      <c r="B266" s="3"/>
      <c r="C266" s="3"/>
      <c r="D266" s="3"/>
      <c r="E266" s="3"/>
      <c r="F266" s="3"/>
      <c r="G266" s="3"/>
    </row>
    <row r="267" spans="1:7" ht="12.75">
      <c r="A267" s="3"/>
      <c r="B267" s="3"/>
      <c r="C267" s="3"/>
      <c r="D267" s="3"/>
      <c r="E267" s="3"/>
      <c r="F267" s="3"/>
      <c r="G267" s="3"/>
    </row>
    <row r="268" spans="1:7" ht="12.75">
      <c r="A268" s="3"/>
      <c r="B268" s="3"/>
      <c r="C268" s="3"/>
      <c r="D268" s="3"/>
      <c r="E268" s="3"/>
      <c r="F268" s="3"/>
      <c r="G268" s="3"/>
    </row>
    <row r="269" spans="1:7" ht="12.75">
      <c r="A269" s="3"/>
      <c r="B269" s="3"/>
      <c r="C269" s="3"/>
      <c r="D269" s="3"/>
      <c r="E269" s="3"/>
      <c r="F269" s="3"/>
      <c r="G269" s="3"/>
    </row>
    <row r="270" spans="1:7" ht="12.75">
      <c r="A270" s="3"/>
      <c r="B270" s="3"/>
      <c r="C270" s="3"/>
      <c r="D270" s="3"/>
      <c r="E270" s="3"/>
      <c r="F270" s="3"/>
      <c r="G270" s="3"/>
    </row>
    <row r="271" spans="1:7" ht="12.75">
      <c r="A271" s="3"/>
      <c r="B271" s="3"/>
      <c r="C271" s="3"/>
      <c r="D271" s="3"/>
      <c r="E271" s="3"/>
      <c r="F271" s="3"/>
      <c r="G271" s="3"/>
    </row>
    <row r="272" spans="1:7" ht="12.75">
      <c r="A272" s="3"/>
      <c r="B272" s="3"/>
      <c r="C272" s="3"/>
      <c r="D272" s="3"/>
      <c r="E272" s="3"/>
      <c r="F272" s="3"/>
      <c r="G272" s="3"/>
    </row>
    <row r="273" spans="1:7" ht="12.75">
      <c r="A273" s="3"/>
      <c r="B273" s="3"/>
      <c r="C273" s="3"/>
      <c r="D273" s="3"/>
      <c r="E273" s="3"/>
      <c r="F273" s="3"/>
      <c r="G273" s="3"/>
    </row>
    <row r="274" spans="1:7" ht="12.75">
      <c r="A274" s="3"/>
      <c r="B274" s="3"/>
      <c r="C274" s="3"/>
      <c r="D274" s="3"/>
      <c r="E274" s="3"/>
      <c r="F274" s="3"/>
      <c r="G274" s="3"/>
    </row>
    <row r="275" spans="1:7" ht="12.75">
      <c r="A275" s="3"/>
      <c r="B275" s="3"/>
      <c r="C275" s="3"/>
      <c r="D275" s="3"/>
      <c r="E275" s="3"/>
      <c r="F275" s="3"/>
      <c r="G275" s="3"/>
    </row>
    <row r="276" spans="1:7" ht="12.75">
      <c r="A276" s="3"/>
      <c r="B276" s="3"/>
      <c r="C276" s="3"/>
      <c r="D276" s="3"/>
      <c r="E276" s="3"/>
      <c r="F276" s="3"/>
      <c r="G276" s="3"/>
    </row>
    <row r="277" spans="1:7" ht="12.75">
      <c r="A277" s="3"/>
      <c r="B277" s="3"/>
      <c r="C277" s="3"/>
      <c r="D277" s="3"/>
      <c r="E277" s="3"/>
      <c r="F277" s="3"/>
      <c r="G277" s="3"/>
    </row>
    <row r="278" spans="1:7" ht="12.75">
      <c r="A278" s="3"/>
      <c r="B278" s="3"/>
      <c r="C278" s="3"/>
      <c r="D278" s="3"/>
      <c r="E278" s="3"/>
      <c r="F278" s="3"/>
      <c r="G278" s="3"/>
    </row>
    <row r="279" spans="1:7" ht="12.75">
      <c r="A279" s="3"/>
      <c r="B279" s="3"/>
      <c r="C279" s="3"/>
      <c r="D279" s="3"/>
      <c r="E279" s="3"/>
      <c r="F279" s="3"/>
      <c r="G279" s="3"/>
    </row>
    <row r="280" spans="1:7" ht="12.75">
      <c r="A280" s="3"/>
      <c r="B280" s="3"/>
      <c r="C280" s="3"/>
      <c r="D280" s="3"/>
      <c r="E280" s="3"/>
      <c r="F280" s="3"/>
      <c r="G280" s="3"/>
    </row>
    <row r="281" spans="1:7" ht="12.75">
      <c r="A281" s="3"/>
      <c r="B281" s="3"/>
      <c r="C281" s="3"/>
      <c r="D281" s="3"/>
      <c r="E281" s="3"/>
      <c r="F281" s="3"/>
      <c r="G281" s="3"/>
    </row>
    <row r="282" spans="1:7" ht="12.75">
      <c r="A282" s="3"/>
      <c r="B282" s="3"/>
      <c r="C282" s="3"/>
      <c r="D282" s="3"/>
      <c r="E282" s="3"/>
      <c r="F282" s="3"/>
      <c r="G282" s="3"/>
    </row>
    <row r="283" spans="1:7" ht="12.75">
      <c r="A283" s="3"/>
      <c r="B283" s="3"/>
      <c r="C283" s="3"/>
      <c r="D283" s="3"/>
      <c r="E283" s="3"/>
      <c r="F283" s="3"/>
      <c r="G283" s="3"/>
    </row>
    <row r="284" spans="1:7" ht="12.75">
      <c r="A284" s="3"/>
      <c r="B284" s="3"/>
      <c r="C284" s="3"/>
      <c r="D284" s="3"/>
      <c r="E284" s="3"/>
      <c r="F284" s="3"/>
      <c r="G284" s="3"/>
    </row>
    <row r="285" spans="1:7" ht="12.75">
      <c r="A285" s="3"/>
      <c r="B285" s="3"/>
      <c r="C285" s="3"/>
      <c r="D285" s="3"/>
      <c r="E285" s="3"/>
      <c r="F285" s="3"/>
      <c r="G285" s="3"/>
    </row>
    <row r="286" spans="1:7" ht="12.75">
      <c r="A286" s="3"/>
      <c r="B286" s="3"/>
      <c r="C286" s="3"/>
      <c r="D286" s="3"/>
      <c r="E286" s="3"/>
      <c r="F286" s="3"/>
      <c r="G286" s="3"/>
    </row>
    <row r="287" spans="1:7" ht="12.75">
      <c r="A287" s="3"/>
      <c r="B287" s="3"/>
      <c r="C287" s="3"/>
      <c r="D287" s="3"/>
      <c r="E287" s="3"/>
      <c r="F287" s="3"/>
      <c r="G287" s="3"/>
    </row>
    <row r="288" spans="1:7" ht="12.75">
      <c r="A288" s="3"/>
      <c r="B288" s="3"/>
      <c r="C288" s="3"/>
      <c r="D288" s="3"/>
      <c r="E288" s="3"/>
      <c r="F288" s="3"/>
      <c r="G288" s="3"/>
    </row>
    <row r="289" spans="1:7" ht="12.75">
      <c r="A289" s="3"/>
      <c r="B289" s="3"/>
      <c r="C289" s="3"/>
      <c r="D289" s="3"/>
      <c r="E289" s="3"/>
      <c r="F289" s="3"/>
      <c r="G289" s="3"/>
    </row>
    <row r="290" spans="1:7" ht="12.75">
      <c r="A290" s="3"/>
      <c r="B290" s="3"/>
      <c r="C290" s="3"/>
      <c r="D290" s="3"/>
      <c r="E290" s="3"/>
      <c r="F290" s="3"/>
      <c r="G290" s="3"/>
    </row>
    <row r="291" spans="1:7" ht="12.75">
      <c r="A291" s="3"/>
      <c r="B291" s="3"/>
      <c r="C291" s="3"/>
      <c r="D291" s="3"/>
      <c r="E291" s="3"/>
      <c r="F291" s="3"/>
      <c r="G291" s="3"/>
    </row>
    <row r="292" spans="1:7" ht="12.75">
      <c r="A292" s="3"/>
      <c r="B292" s="3"/>
      <c r="C292" s="3"/>
      <c r="D292" s="3"/>
      <c r="E292" s="3"/>
      <c r="F292" s="3"/>
      <c r="G292" s="3"/>
    </row>
    <row r="293" spans="1:7" ht="12.75">
      <c r="A293" s="3"/>
      <c r="B293" s="3"/>
      <c r="C293" s="3"/>
      <c r="D293" s="3"/>
      <c r="E293" s="3"/>
      <c r="F293" s="3"/>
      <c r="G293" s="3"/>
    </row>
    <row r="294" spans="1:7" ht="12.75">
      <c r="A294" s="3"/>
      <c r="B294" s="3"/>
      <c r="C294" s="3"/>
      <c r="D294" s="3"/>
      <c r="E294" s="3"/>
      <c r="F294" s="3"/>
      <c r="G294" s="3"/>
    </row>
    <row r="295" spans="1:7" ht="12.75">
      <c r="A295" s="3"/>
      <c r="B295" s="3"/>
      <c r="C295" s="3"/>
      <c r="D295" s="3"/>
      <c r="E295" s="3"/>
      <c r="F295" s="3"/>
      <c r="G295" s="3"/>
    </row>
    <row r="296" spans="1:7" ht="12.75">
      <c r="A296" s="3"/>
      <c r="B296" s="3"/>
      <c r="C296" s="3"/>
      <c r="D296" s="3"/>
      <c r="E296" s="3"/>
      <c r="F296" s="3"/>
      <c r="G296" s="3"/>
    </row>
    <row r="297" spans="1:7" ht="12.75">
      <c r="A297" s="3"/>
      <c r="B297" s="3"/>
      <c r="C297" s="3"/>
      <c r="D297" s="3"/>
      <c r="E297" s="3"/>
      <c r="F297" s="3"/>
      <c r="G297" s="3"/>
    </row>
    <row r="298" spans="1:7" ht="12.75">
      <c r="A298" s="3"/>
      <c r="B298" s="3"/>
      <c r="C298" s="3"/>
      <c r="D298" s="3"/>
      <c r="E298" s="3"/>
      <c r="F298" s="3"/>
      <c r="G298" s="3"/>
    </row>
    <row r="299" spans="1:7" ht="12.75">
      <c r="A299" s="3"/>
      <c r="B299" s="3"/>
      <c r="C299" s="3"/>
      <c r="D299" s="3"/>
      <c r="E299" s="3"/>
      <c r="F299" s="3"/>
      <c r="G299" s="3"/>
    </row>
    <row r="300" spans="1:7" ht="12.75">
      <c r="A300" s="3"/>
      <c r="B300" s="3"/>
      <c r="C300" s="3"/>
      <c r="D300" s="3"/>
      <c r="E300" s="3"/>
      <c r="F300" s="3"/>
      <c r="G300" s="3"/>
    </row>
    <row r="301" spans="1:7" ht="12.75">
      <c r="A301" s="3"/>
      <c r="B301" s="3"/>
      <c r="C301" s="3"/>
      <c r="D301" s="3"/>
      <c r="E301" s="3"/>
      <c r="F301" s="3"/>
      <c r="G301" s="3"/>
    </row>
    <row r="302" spans="1:7" ht="12.75">
      <c r="A302" s="3"/>
      <c r="B302" s="3"/>
      <c r="C302" s="3"/>
      <c r="D302" s="3"/>
      <c r="E302" s="3"/>
      <c r="F302" s="3"/>
      <c r="G302" s="3"/>
    </row>
    <row r="303" spans="1:7" ht="12.75">
      <c r="A303" s="3"/>
      <c r="B303" s="3"/>
      <c r="C303" s="3"/>
      <c r="D303" s="3"/>
      <c r="E303" s="3"/>
      <c r="F303" s="3"/>
      <c r="G303" s="3"/>
    </row>
    <row r="304" spans="1:7" ht="12.75">
      <c r="A304" s="3"/>
      <c r="B304" s="3"/>
      <c r="C304" s="3"/>
      <c r="D304" s="3"/>
      <c r="E304" s="3"/>
      <c r="F304" s="3"/>
      <c r="G304" s="3"/>
    </row>
    <row r="305" spans="1:7" ht="12.75">
      <c r="A305" s="3"/>
      <c r="B305" s="3"/>
      <c r="C305" s="3"/>
      <c r="D305" s="3"/>
      <c r="E305" s="3"/>
      <c r="F305" s="3"/>
      <c r="G305" s="3"/>
    </row>
    <row r="306" spans="1:7" ht="12.75">
      <c r="A306" s="3"/>
      <c r="B306" s="3"/>
      <c r="C306" s="3"/>
      <c r="D306" s="3"/>
      <c r="E306" s="3"/>
      <c r="F306" s="3"/>
      <c r="G306" s="3"/>
    </row>
    <row r="307" spans="1:7" ht="12.75">
      <c r="A307" s="3"/>
      <c r="B307" s="3"/>
      <c r="C307" s="3"/>
      <c r="D307" s="3"/>
      <c r="E307" s="3"/>
      <c r="F307" s="3"/>
      <c r="G307" s="3"/>
    </row>
    <row r="308" spans="1:7" ht="12.75">
      <c r="A308" s="3"/>
      <c r="B308" s="3"/>
      <c r="C308" s="3"/>
      <c r="D308" s="3"/>
      <c r="E308" s="3"/>
      <c r="F308" s="3"/>
      <c r="G308" s="3"/>
    </row>
    <row r="309" spans="1:7" ht="12.75">
      <c r="A309" s="3"/>
      <c r="B309" s="3"/>
      <c r="C309" s="3"/>
      <c r="D309" s="3"/>
      <c r="E309" s="3"/>
      <c r="F309" s="3"/>
      <c r="G309" s="3"/>
    </row>
    <row r="310" spans="1:7" ht="12.75">
      <c r="A310" s="3"/>
      <c r="B310" s="3"/>
      <c r="C310" s="3"/>
      <c r="D310" s="3"/>
      <c r="E310" s="3"/>
      <c r="F310" s="3"/>
      <c r="G310" s="3"/>
    </row>
    <row r="311" spans="1:7" ht="12.75">
      <c r="A311" s="3"/>
      <c r="B311" s="3"/>
      <c r="C311" s="3"/>
      <c r="D311" s="3"/>
      <c r="E311" s="3"/>
      <c r="F311" s="3"/>
      <c r="G311" s="3"/>
    </row>
    <row r="312" spans="1:7" ht="12.75">
      <c r="A312" s="3"/>
      <c r="B312" s="3"/>
      <c r="C312" s="3"/>
      <c r="D312" s="3"/>
      <c r="E312" s="3"/>
      <c r="F312" s="3"/>
      <c r="G312" s="3"/>
    </row>
    <row r="313" spans="1:7" ht="12.75">
      <c r="A313" s="3"/>
      <c r="B313" s="3"/>
      <c r="C313" s="3"/>
      <c r="D313" s="3"/>
      <c r="E313" s="3"/>
      <c r="F313" s="3"/>
      <c r="G313" s="3"/>
    </row>
    <row r="314" spans="1:7" ht="12.75">
      <c r="A314" s="3"/>
      <c r="B314" s="3"/>
      <c r="C314" s="3"/>
      <c r="D314" s="3"/>
      <c r="E314" s="3"/>
      <c r="F314" s="3"/>
      <c r="G314" s="3"/>
    </row>
    <row r="315" spans="1:7" ht="12.75">
      <c r="A315" s="3"/>
      <c r="B315" s="3"/>
      <c r="C315" s="3"/>
      <c r="D315" s="3"/>
      <c r="E315" s="3"/>
      <c r="F315" s="3"/>
      <c r="G315" s="3"/>
    </row>
  </sheetData>
  <sheetProtection password="E972" sheet="1" objects="1" scenarios="1"/>
  <protectedRanges>
    <protectedRange sqref="B1:E3" name="Range2"/>
    <protectedRange sqref="B7:D8 F7 G8 B15:E19 B27:B31 E27:F31" name="Students"/>
  </protectedRanges>
  <mergeCells count="9">
    <mergeCell ref="B53:C53"/>
    <mergeCell ref="B13:C13"/>
    <mergeCell ref="D13:E13"/>
    <mergeCell ref="A12:E12"/>
    <mergeCell ref="C40:F40"/>
    <mergeCell ref="F12:G12"/>
    <mergeCell ref="A25:B25"/>
    <mergeCell ref="E25:F25"/>
    <mergeCell ref="C36:F36"/>
  </mergeCells>
  <conditionalFormatting sqref="G66">
    <cfRule type="cellIs" priority="1" dxfId="0" operator="greaterThanOrEqual" stopIfTrue="1">
      <formula>20</formula>
    </cfRule>
  </conditionalFormatting>
  <conditionalFormatting sqref="A71">
    <cfRule type="cellIs" priority="2" dxfId="0" operator="lessThanOrEqual" stopIfTrue="1">
      <formula>0.8</formula>
    </cfRule>
  </conditionalFormatting>
  <conditionalFormatting sqref="E71">
    <cfRule type="cellIs" priority="3" dxfId="0" operator="greaterThanOrEqual" stopIfTrue="1">
      <formula>25</formula>
    </cfRule>
  </conditionalFormatting>
  <conditionalFormatting sqref="F55">
    <cfRule type="cellIs" priority="4" dxfId="0" operator="notBetween" stopIfTrue="1">
      <formula>0.098</formula>
      <formula>0.102</formula>
    </cfRule>
  </conditionalFormatting>
  <conditionalFormatting sqref="B7:B8">
    <cfRule type="cellIs" priority="5" dxfId="0" operator="notBetween" stopIfTrue="1">
      <formula>0.09</formula>
      <formula>1.1</formula>
    </cfRule>
  </conditionalFormatting>
  <conditionalFormatting sqref="C7">
    <cfRule type="cellIs" priority="6" dxfId="0" operator="notBetween" stopIfTrue="1">
      <formula>0</formula>
      <formula>1</formula>
    </cfRule>
  </conditionalFormatting>
  <conditionalFormatting sqref="C8">
    <cfRule type="cellIs" priority="7" dxfId="0" operator="notBetween" stopIfTrue="1">
      <formula>20</formula>
      <formula>40</formula>
    </cfRule>
  </conditionalFormatting>
  <conditionalFormatting sqref="D7:D8">
    <cfRule type="cellIs" priority="8" dxfId="0" operator="notBetween" stopIfTrue="1">
      <formula>0.0005</formula>
      <formula>0.009</formula>
    </cfRule>
  </conditionalFormatting>
  <conditionalFormatting sqref="G8">
    <cfRule type="cellIs" priority="9" dxfId="0" operator="notBetween" stopIfTrue="1">
      <formula>0.095</formula>
      <formula>0.105</formula>
    </cfRule>
  </conditionalFormatting>
  <conditionalFormatting sqref="F7">
    <cfRule type="cellIs" priority="10" dxfId="0" operator="notBetween" stopIfTrue="1">
      <formula>0</formula>
      <formula>10</formula>
    </cfRule>
  </conditionalFormatting>
  <conditionalFormatting sqref="C32">
    <cfRule type="cellIs" priority="11" dxfId="0" operator="notBetween" stopIfTrue="1">
      <formula>$F$20*0.85</formula>
      <formula>$F$20*1.15</formula>
    </cfRule>
  </conditionalFormatting>
  <conditionalFormatting sqref="F38:F39">
    <cfRule type="cellIs" priority="12" dxfId="0" operator="notBetween" stopIfTrue="1">
      <formula>-15</formula>
      <formula>15</formula>
    </cfRule>
  </conditionalFormatting>
  <printOptions/>
  <pageMargins left="0.75" right="0.75" top="1" bottom="1" header="0.5" footer="0.5"/>
  <pageSetup horizontalDpi="600" verticalDpi="600" orientation="portrait" scale="41" r:id="rId1"/>
  <rowBreaks count="3" manualBreakCount="3">
    <brk id="45" max="6" man="1"/>
    <brk id="68" max="6" man="1"/>
    <brk id="8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Jockers</dc:creator>
  <cp:keywords/>
  <dc:description/>
  <cp:lastModifiedBy>deardorf</cp:lastModifiedBy>
  <cp:lastPrinted>2006-02-12T17:30:45Z</cp:lastPrinted>
  <dcterms:created xsi:type="dcterms:W3CDTF">2005-10-04T17:52:28Z</dcterms:created>
  <dcterms:modified xsi:type="dcterms:W3CDTF">2006-09-20T19:32:50Z</dcterms:modified>
  <cp:category/>
  <cp:version/>
  <cp:contentType/>
  <cp:contentStatus/>
</cp:coreProperties>
</file>